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Город" sheetId="1" r:id="rId1"/>
    <sheet name="Свод" sheetId="2" r:id="rId2"/>
  </sheets>
  <definedNames>
    <definedName name="_xlnm.Print_Titles" localSheetId="0">'Город'!$5:$8</definedName>
    <definedName name="_xlnm.Print_Titles" localSheetId="1">'Свод'!$5:$8</definedName>
    <definedName name="_xlnm.Print_Area" localSheetId="0">'Город'!$C$2:$AC$81</definedName>
    <definedName name="_xlnm.Print_Area" localSheetId="1">'Свод'!$C$2:$AC$81</definedName>
  </definedNames>
  <calcPr fullCalcOnLoad="1"/>
</workbook>
</file>

<file path=xl/sharedStrings.xml><?xml version="1.0" encoding="utf-8"?>
<sst xmlns="http://schemas.openxmlformats.org/spreadsheetml/2006/main" count="2229" uniqueCount="1110">
  <si>
    <t>содержание органов МСУ</t>
  </si>
  <si>
    <t>организ.исполн.полномочий Администрации Тихвин.город.поселения(2011г-12712 т.руб)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</si>
  <si>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</si>
  <si>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</si>
  <si>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</si>
  <si>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</si>
  <si>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</si>
  <si>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</si>
  <si>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</si>
  <si>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</si>
  <si>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</si>
  <si>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</si>
  <si>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</si>
  <si>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</si>
  <si>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</si>
  <si>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</si>
  <si>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</si>
  <si>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</si>
  <si>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</si>
  <si>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</si>
  <si>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</si>
  <si>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</si>
  <si>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</si>
  <si>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</si>
  <si>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</si>
  <si>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TABLENAME=UTBL_OBJ1000368|FIELDS=D_KA1,D_KA2|VALUES=3000128,3000609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</si>
  <si>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</si>
  <si>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</si>
  <si>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</si>
  <si>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</si>
  <si>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</si>
  <si>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</si>
  <si>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</si>
  <si>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</si>
  <si>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</si>
  <si>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</si>
  <si>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</si>
  <si>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</si>
  <si>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</si>
  <si>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</si>
  <si>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</si>
  <si>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</si>
  <si>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</si>
  <si>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</si>
  <si>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</si>
  <si>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</si>
  <si>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</si>
  <si>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</si>
  <si>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</si>
  <si>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</si>
  <si>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</si>
  <si>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</si>
  <si>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</si>
  <si>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</si>
  <si>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</si>
  <si>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</si>
  <si>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</si>
  <si>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</si>
  <si>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</si>
  <si>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</si>
  <si>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</si>
  <si>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TABLENAME=UTBL_OBJ1000368|FIELDS=D_KA1,D_KA2|VALUES=3000105,3000614</t>
  </si>
  <si>
    <t>TABLENAME=UTBL_OBJ1000368|FIELDS=D_KA1,D_KA2|VALUES=3000118,3000610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</si>
  <si>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</si>
  <si>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</si>
  <si>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</si>
  <si>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</si>
  <si>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</si>
  <si>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</si>
  <si>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</si>
  <si>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</si>
  <si>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</si>
  <si>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</si>
  <si>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</si>
  <si>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</si>
  <si>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</si>
  <si>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</si>
  <si>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</si>
  <si>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</si>
  <si>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</si>
  <si>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</si>
  <si>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</si>
  <si>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</si>
  <si>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0113</t>
  </si>
  <si>
    <t>0503,0409</t>
  </si>
  <si>
    <t>0503,0309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</si>
  <si>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</si>
  <si>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</si>
  <si>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</si>
  <si>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</si>
  <si>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</si>
  <si>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</si>
  <si>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</si>
  <si>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</si>
  <si>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</si>
  <si>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</si>
  <si>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</si>
  <si>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</si>
  <si>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</si>
  <si>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</si>
  <si>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</si>
  <si>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</si>
  <si>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</si>
  <si>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</si>
  <si>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</si>
  <si>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</si>
  <si>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</si>
  <si>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</si>
  <si>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</si>
  <si>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</si>
  <si>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</si>
  <si>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</si>
  <si>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</si>
  <si>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</si>
  <si>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</si>
  <si>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</si>
  <si>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</si>
  <si>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</si>
  <si>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</si>
  <si>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</si>
  <si>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</si>
  <si>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</si>
  <si>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</si>
  <si>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</si>
  <si>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</si>
  <si>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</si>
  <si>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</si>
  <si>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</si>
  <si>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</si>
  <si>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</si>
  <si>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</si>
  <si>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</si>
  <si>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</si>
  <si>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TABLENAME=UTBL_OBJ1000368|FIELDS=D_KA1,D_KA2|VALUES=3000130,3000624</t>
  </si>
  <si>
    <t>TABLENAME=UTBL_OBJ1000368|FIELDS=D_KA1,D_KA2|VALUES=3000130,3000608</t>
  </si>
  <si>
    <t>TABLENAME=UTBL_OBJ1000368|FIELDS=D_KA1,D_KA2|VALUES=3000256,3000611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</si>
  <si>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</si>
  <si>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</si>
  <si>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</si>
  <si>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</si>
  <si>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</si>
  <si>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</si>
  <si>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</si>
  <si>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</si>
  <si>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</si>
  <si>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</si>
  <si>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</si>
  <si>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</si>
  <si>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</si>
  <si>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</si>
  <si>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</si>
  <si>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</si>
  <si>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</si>
  <si>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</si>
  <si>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1.2.1.</t>
  </si>
  <si>
    <t>1.2.4.</t>
  </si>
  <si>
    <t>проведение выборов</t>
  </si>
  <si>
    <t>1.2.5.</t>
  </si>
  <si>
    <t>1.2.7.</t>
  </si>
  <si>
    <t>доведение информации</t>
  </si>
  <si>
    <t>1.2.8.</t>
  </si>
  <si>
    <t>формирование,утверждение,исполн.б-та</t>
  </si>
  <si>
    <t>1.2.9.</t>
  </si>
  <si>
    <t>владение, пользов.,распор.имуществом</t>
  </si>
  <si>
    <t>1.2.13.</t>
  </si>
  <si>
    <t>1.2.24.</t>
  </si>
  <si>
    <t>оказание содействия в устан. Опеки</t>
  </si>
  <si>
    <t>1.2.25.</t>
  </si>
  <si>
    <t>формирование архивных фондов</t>
  </si>
  <si>
    <t>1.2.28.</t>
  </si>
  <si>
    <t>утвержд.генеральных планов поселения</t>
  </si>
  <si>
    <t>1.2.33.</t>
  </si>
  <si>
    <t>мобилизационная подготовка</t>
  </si>
  <si>
    <t>1.2.37.</t>
  </si>
  <si>
    <t>состояние экономики</t>
  </si>
  <si>
    <t>1.2.19.</t>
  </si>
  <si>
    <t>создание условий для досуга</t>
  </si>
  <si>
    <t>1.2.12.</t>
  </si>
  <si>
    <t>обеспечение малоимущих граждан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</si>
  <si>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</si>
  <si>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</si>
  <si>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</si>
  <si>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</si>
  <si>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</si>
  <si>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</si>
  <si>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</si>
  <si>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</si>
  <si>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</si>
  <si>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</si>
  <si>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</si>
  <si>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</si>
  <si>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</si>
  <si>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</si>
  <si>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</si>
  <si>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</si>
  <si>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</si>
  <si>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</si>
  <si>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</si>
  <si>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</si>
  <si>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</si>
  <si>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</si>
  <si>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</si>
  <si>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</si>
  <si>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</si>
  <si>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</si>
  <si>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</si>
  <si>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</si>
  <si>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</si>
  <si>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</si>
  <si>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</si>
  <si>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</si>
  <si>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</si>
  <si>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</si>
  <si>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</si>
  <si>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</si>
  <si>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</si>
  <si>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</si>
  <si>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</si>
  <si>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</si>
  <si>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</si>
  <si>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</si>
  <si>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</si>
  <si>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</si>
  <si>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</si>
  <si>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</si>
  <si>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</si>
  <si>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</si>
  <si>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</si>
  <si>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</si>
  <si>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</si>
  <si>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</si>
  <si>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</si>
  <si>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</si>
  <si>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</si>
  <si>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</si>
  <si>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</si>
  <si>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0411</t>
  </si>
  <si>
    <t>1101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</si>
  <si>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</si>
  <si>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</si>
  <si>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</si>
  <si>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</si>
  <si>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</si>
  <si>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</si>
  <si>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</si>
  <si>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</si>
  <si>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</si>
  <si>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</si>
  <si>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</si>
  <si>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</si>
  <si>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</si>
  <si>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</si>
  <si>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</si>
  <si>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</si>
  <si>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</si>
  <si>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передача функций хоз.управления</t>
  </si>
  <si>
    <t>TABLENAME=UTBL_OBJ1000368|FIELDS=D_KA1,D_KA2|VALUES=3000057,3000616</t>
  </si>
  <si>
    <t>TABLENAME=UTBL_OBJ1000368|FIELDS=D_KA1,D_KA2|VALUES=3000057,3000619</t>
  </si>
  <si>
    <t>TABLENAME=UTBL_OBJ1000368|FIELDS=D_KA1,D_KA2|VALUES=3000060,3000611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</si>
  <si>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</si>
  <si>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</si>
  <si>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</si>
  <si>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</si>
  <si>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</si>
  <si>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</si>
  <si>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</si>
  <si>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</si>
  <si>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</si>
  <si>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</si>
  <si>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</si>
  <si>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</si>
  <si>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</si>
  <si>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</si>
  <si>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TABLENAME=UTBL_OBJ1000368|FIELDS=D_KA1,D_KA2|VALUES=3000124,3000619</t>
  </si>
  <si>
    <t>1.2.31</t>
  </si>
  <si>
    <t>ГО</t>
  </si>
  <si>
    <t>0313,0702,1001,1002,1006</t>
  </si>
  <si>
    <t>Свод реестров расходных обязательств Тихвинского городского поселения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</si>
  <si>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</si>
  <si>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</si>
  <si>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</si>
  <si>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</si>
  <si>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</si>
  <si>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TABLENAME=UTBL_OBJ1000368|FIELDS=D_KA1,D_KA2|VALUES=3000114,3000608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</si>
  <si>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</si>
  <si>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</si>
  <si>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</si>
  <si>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</si>
  <si>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</si>
  <si>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</si>
  <si>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</si>
  <si>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</si>
  <si>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</si>
  <si>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</si>
  <si>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</si>
  <si>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</si>
  <si>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</si>
  <si>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</si>
  <si>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</si>
  <si>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</si>
  <si>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</si>
  <si>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</si>
  <si>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</si>
  <si>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</si>
  <si>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</si>
  <si>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</si>
  <si>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</si>
  <si>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</si>
  <si>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</si>
  <si>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</si>
  <si>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</si>
  <si>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</si>
  <si>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</si>
  <si>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</si>
  <si>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</si>
  <si>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</si>
  <si>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</si>
  <si>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</si>
  <si>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</si>
  <si>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</si>
  <si>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</si>
  <si>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</si>
  <si>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</si>
  <si>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</si>
  <si>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</si>
  <si>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</si>
  <si>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</si>
  <si>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</si>
  <si>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</si>
  <si>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</si>
  <si>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</si>
  <si>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</si>
  <si>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</si>
  <si>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</si>
  <si>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</si>
  <si>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</si>
  <si>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</si>
  <si>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</si>
  <si>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</si>
  <si>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</si>
  <si>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</si>
  <si>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</si>
  <si>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</si>
  <si>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</si>
  <si>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</si>
  <si>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</si>
  <si>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</si>
  <si>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</si>
  <si>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</si>
  <si>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</si>
  <si>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</si>
  <si>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</si>
  <si>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</si>
  <si>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</si>
  <si>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</si>
  <si>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</si>
  <si>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</si>
  <si>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</si>
  <si>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</si>
  <si>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0103,0104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</si>
  <si>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</si>
  <si>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</si>
  <si>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</si>
  <si>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</si>
  <si>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</si>
  <si>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</si>
  <si>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</si>
  <si>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</si>
  <si>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</si>
  <si>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</si>
  <si>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</si>
  <si>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</si>
  <si>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</si>
  <si>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</si>
  <si>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</si>
  <si>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</si>
  <si>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</si>
  <si>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</si>
  <si>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</si>
  <si>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</si>
  <si>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</si>
  <si>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</si>
  <si>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</si>
  <si>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</si>
  <si>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</si>
  <si>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</si>
  <si>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</si>
  <si>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TABLENAME=UTBL_OBJ1000368|FIELDS=D_KA1,D_KA2|VALUES=3000119,3000609</t>
  </si>
  <si>
    <t>TABLENAME=UTBL_OBJ1000368|FIELDS=D_KA1,D_KA2|VALUES=3000119,3000610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</si>
  <si>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</si>
  <si>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</si>
  <si>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</si>
  <si>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</si>
  <si>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</si>
  <si>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</si>
  <si>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</si>
  <si>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</si>
  <si>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</si>
  <si>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</si>
  <si>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</si>
  <si>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</si>
  <si>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</si>
  <si>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</si>
  <si>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РП-А-3300</t>
  </si>
  <si>
    <t>TABLENAME=UTBL_OBJ1000368|FIELDS=D_KA1,D_KA2|VALUES=3000125,3000601</t>
  </si>
  <si>
    <t>TABLENAME=UTBL_OBJ1000368|FIELDS=D_KA1,D_KA2|VALUES=3000130,3000623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</si>
  <si>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</si>
  <si>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</si>
  <si>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</si>
  <si>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</si>
  <si>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</si>
  <si>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</si>
  <si>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</si>
  <si>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</si>
  <si>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</si>
  <si>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</si>
  <si>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</si>
  <si>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0114</t>
  </si>
  <si>
    <t>0503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</si>
  <si>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</si>
  <si>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</si>
  <si>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</si>
  <si>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</si>
  <si>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</si>
  <si>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</si>
  <si>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</si>
  <si>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</si>
  <si>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</si>
  <si>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</si>
  <si>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</si>
  <si>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</si>
  <si>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</si>
  <si>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</si>
  <si>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</si>
  <si>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</si>
  <si>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</si>
  <si>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</si>
  <si>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</si>
  <si>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</si>
  <si>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</si>
  <si>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</si>
  <si>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</si>
  <si>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</si>
  <si>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</si>
  <si>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</si>
  <si>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</si>
  <si>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</si>
  <si>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</si>
  <si>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</si>
  <si>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</si>
  <si>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</si>
  <si>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</si>
  <si>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</si>
  <si>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</si>
  <si>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</si>
  <si>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</si>
  <si>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</si>
  <si>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</si>
  <si>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</si>
  <si>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</si>
  <si>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</si>
  <si>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</si>
  <si>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</si>
  <si>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</si>
  <si>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</si>
  <si>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</si>
  <si>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</si>
  <si>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</si>
  <si>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</si>
  <si>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</si>
  <si>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</si>
  <si>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</si>
  <si>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</si>
  <si>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</si>
  <si>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</si>
  <si>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</si>
  <si>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</si>
  <si>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</si>
  <si>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</si>
  <si>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</si>
  <si>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</si>
  <si>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</si>
  <si>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</si>
  <si>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</si>
  <si>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</si>
  <si>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</si>
  <si>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</si>
  <si>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</si>
  <si>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</si>
  <si>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</si>
  <si>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</si>
  <si>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</si>
  <si>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</si>
  <si>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</si>
  <si>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</si>
  <si>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</si>
  <si>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</si>
  <si>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</si>
  <si>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</si>
  <si>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</si>
  <si>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</si>
  <si>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</si>
  <si>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</si>
  <si>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</si>
  <si>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</si>
  <si>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</si>
  <si>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</si>
  <si>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</si>
  <si>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</si>
  <si>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</si>
  <si>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</si>
  <si>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</si>
  <si>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</si>
  <si>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TABLENAME=UTBL_OBJ1000368|FIELDS=D_KA1,D_KA2|VALUES=3000060,3000610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</si>
  <si>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</si>
  <si>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</si>
  <si>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</si>
  <si>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</si>
  <si>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</si>
  <si>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</si>
  <si>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</si>
  <si>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TABLENAME=UTBL_OBJ1000368|FIELDS=D_KA1,D_KA2|VALUES=3000060,3000613</t>
  </si>
  <si>
    <t>TABLENAME=UTBL_OBJ1000368|FIELDS=D_KA1,D_KA2|VALUES=3000052,3000601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</si>
  <si>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</si>
  <si>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</si>
  <si>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</si>
  <si>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</si>
  <si>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</si>
  <si>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</si>
  <si>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</si>
  <si>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</si>
  <si>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</si>
  <si>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</si>
  <si>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</si>
  <si>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</si>
  <si>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</si>
  <si>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</si>
  <si>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</si>
  <si>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</si>
  <si>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</si>
  <si>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</si>
  <si>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</si>
  <si>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</si>
  <si>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</si>
  <si>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</si>
  <si>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</si>
  <si>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</si>
  <si>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</si>
  <si>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0309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</si>
  <si>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</si>
  <si>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</si>
  <si>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</si>
  <si>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</si>
  <si>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</si>
  <si>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</si>
  <si>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</si>
  <si>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</si>
  <si>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</si>
  <si>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</si>
  <si>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0103,0104,0112,0113,0115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</si>
  <si>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</si>
  <si>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</si>
  <si>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</si>
  <si>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</si>
  <si>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</si>
  <si>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</si>
  <si>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</si>
  <si>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</si>
  <si>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</si>
  <si>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</si>
  <si>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</si>
  <si>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</si>
  <si>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</si>
  <si>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</si>
  <si>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</si>
  <si>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</si>
  <si>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</si>
  <si>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</si>
  <si>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</si>
  <si>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</si>
  <si>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</si>
  <si>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</si>
  <si>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</si>
  <si>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</si>
  <si>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</si>
  <si>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</si>
  <si>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</si>
  <si>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</si>
  <si>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</si>
  <si>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</si>
  <si>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</si>
  <si>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</si>
  <si>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</si>
  <si>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</si>
  <si>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</si>
  <si>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</si>
  <si>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</si>
  <si>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</si>
  <si>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</si>
  <si>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</si>
  <si>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</si>
  <si>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</si>
  <si>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</si>
  <si>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</si>
  <si>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</si>
  <si>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</si>
  <si>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</si>
  <si>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</si>
  <si>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</si>
  <si>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</si>
  <si>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</si>
  <si>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</si>
  <si>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</si>
  <si>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</si>
  <si>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</si>
  <si>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</si>
  <si>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</si>
  <si>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</si>
  <si>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</si>
  <si>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</si>
  <si>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</si>
  <si>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</si>
  <si>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</si>
  <si>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</si>
  <si>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</si>
  <si>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</si>
  <si>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</si>
  <si>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</si>
  <si>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</si>
  <si>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</si>
  <si>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</si>
  <si>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</si>
  <si>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</si>
  <si>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TABLENAME=UTBL_OBJ1000368|FIELDS=D_KA1,D_KA2|VALUES=3000128,3000608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</si>
  <si>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</si>
  <si>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</si>
  <si>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</si>
  <si>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</si>
  <si>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</si>
  <si>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</si>
  <si>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</si>
  <si>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</si>
  <si>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</si>
  <si>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</si>
  <si>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</si>
  <si>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</si>
  <si>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</si>
  <si>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</si>
  <si>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</si>
  <si>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</si>
  <si>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</si>
  <si>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</si>
  <si>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</si>
  <si>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</si>
  <si>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</si>
  <si>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</si>
  <si>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</si>
  <si>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</si>
  <si>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</si>
  <si>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</si>
  <si>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</si>
  <si>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</si>
  <si>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</si>
  <si>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</si>
  <si>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</si>
  <si>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</si>
  <si>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</si>
  <si>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</si>
  <si>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</si>
  <si>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</si>
  <si>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</si>
  <si>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</si>
  <si>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</si>
  <si>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</si>
  <si>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</si>
  <si>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</si>
  <si>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</si>
  <si>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</si>
  <si>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</si>
  <si>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</si>
  <si>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</si>
  <si>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</si>
  <si>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</si>
  <si>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</si>
  <si>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</si>
  <si>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</si>
  <si>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</si>
  <si>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</si>
  <si>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</si>
  <si>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</si>
  <si>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</si>
  <si>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</si>
  <si>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</si>
  <si>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</si>
  <si>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</si>
  <si>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</si>
  <si>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</si>
  <si>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</si>
  <si>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</si>
  <si>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</si>
  <si>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</si>
  <si>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</si>
  <si>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Свод реестров расходных обязательств  Тихвинского городского поселения на 01.06.2012 года</t>
  </si>
  <si>
    <t>0104,0113</t>
  </si>
  <si>
    <t>0104</t>
  </si>
  <si>
    <t>0804</t>
  </si>
  <si>
    <t xml:space="preserve">повышение квалификации 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</si>
  <si>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</si>
  <si>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</si>
  <si>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</si>
  <si>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</si>
  <si>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</si>
  <si>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</si>
  <si>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</si>
  <si>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</si>
  <si>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</si>
  <si>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</si>
  <si>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</si>
  <si>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</si>
  <si>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</si>
  <si>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</si>
  <si>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</si>
  <si>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</si>
  <si>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</si>
  <si>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</si>
  <si>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</si>
  <si>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</si>
  <si>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</si>
  <si>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</si>
  <si>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</si>
  <si>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</si>
  <si>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</si>
  <si>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</si>
  <si>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</si>
  <si>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</si>
  <si>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</si>
  <si>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</si>
  <si>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</si>
  <si>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</si>
  <si>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</si>
  <si>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</si>
  <si>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</si>
  <si>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</si>
  <si>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</si>
  <si>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</si>
  <si>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</si>
  <si>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TABLENAME=UTBL_OBJ1000368|FIELDS=D_KA1,D_KA2|VALUES=3000130,3000622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</si>
  <si>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</si>
  <si>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</si>
  <si>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</si>
  <si>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</si>
  <si>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</si>
  <si>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</si>
  <si>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</si>
  <si>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</si>
  <si>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</si>
  <si>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</si>
  <si>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</si>
  <si>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</si>
  <si>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0412</t>
  </si>
  <si>
    <t>0503,0505</t>
  </si>
  <si>
    <t>1,2,38</t>
  </si>
  <si>
    <t>0203</t>
  </si>
  <si>
    <t>участие в предупреждении и ликвидации последствий чрезвычайных ситуаций в границах поселения</t>
  </si>
  <si>
    <t>0707</t>
  </si>
  <si>
    <t>0107</t>
  </si>
  <si>
    <t>0115</t>
  </si>
  <si>
    <t>0104,0115</t>
  </si>
  <si>
    <t>0502,0504</t>
  </si>
  <si>
    <t>0408</t>
  </si>
  <si>
    <t>0902,0904</t>
  </si>
  <si>
    <t>0411,0504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</si>
  <si>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</si>
  <si>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</si>
  <si>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</si>
  <si>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</si>
  <si>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</si>
  <si>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</si>
  <si>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</si>
  <si>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</si>
  <si>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</si>
  <si>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</si>
  <si>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</si>
  <si>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</si>
  <si>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</si>
  <si>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</si>
  <si>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</si>
  <si>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</si>
  <si>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</si>
  <si>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</si>
  <si>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</si>
  <si>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</si>
  <si>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</si>
  <si>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</si>
  <si>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</si>
  <si>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</si>
  <si>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</si>
  <si>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</si>
  <si>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</si>
  <si>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</si>
  <si>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</si>
  <si>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</si>
  <si>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</si>
  <si>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</si>
  <si>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</si>
  <si>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</si>
  <si>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</si>
  <si>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</si>
  <si>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</si>
  <si>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</si>
  <si>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</si>
  <si>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</si>
  <si>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</si>
  <si>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</si>
  <si>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</si>
  <si>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</si>
  <si>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</si>
  <si>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</si>
  <si>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</si>
  <si>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</si>
  <si>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</si>
  <si>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</si>
  <si>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</si>
  <si>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</si>
  <si>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</si>
  <si>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</si>
  <si>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</si>
  <si>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</si>
  <si>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</si>
  <si>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</si>
  <si>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</si>
  <si>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</si>
  <si>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</si>
  <si>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</si>
  <si>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</si>
  <si>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</si>
  <si>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</si>
  <si>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</si>
  <si>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TABLENAME=UTBL_OBJ1000368|FIELDS=D_KA1,D_KA2|VALUES=3000205,3000622</t>
  </si>
  <si>
    <t>TABLENAME=UTBL_OBJ1000368|FIELDS=D_KA1,D_KA2|VALUES=3000205,3000623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</si>
  <si>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</si>
  <si>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</si>
  <si>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</si>
  <si>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</si>
  <si>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</si>
  <si>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</si>
  <si>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</si>
  <si>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</si>
  <si>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</si>
  <si>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</si>
  <si>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</si>
  <si>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</si>
  <si>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</si>
  <si>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</si>
  <si>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</si>
  <si>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</si>
  <si>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</si>
  <si>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</si>
  <si>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</si>
  <si>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</si>
  <si>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</si>
  <si>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</si>
  <si>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</si>
  <si>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</si>
  <si>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</si>
  <si>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</si>
  <si>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</si>
  <si>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</si>
  <si>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</si>
  <si>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TABLENAME=UTBL_OBJ1000368|FIELDS=D_KA1,D_KA2|VALUES=3000054,3000617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</si>
  <si>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</si>
  <si>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</si>
  <si>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</si>
  <si>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</si>
  <si>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</si>
  <si>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</si>
  <si>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</si>
  <si>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</si>
  <si>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</si>
  <si>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</si>
  <si>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</si>
  <si>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</si>
  <si>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</si>
  <si>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</si>
  <si>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</si>
  <si>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</si>
  <si>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0202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</si>
  <si>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</si>
  <si>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</si>
  <si>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</si>
  <si>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</si>
  <si>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</si>
  <si>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</si>
  <si>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</si>
  <si>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</si>
  <si>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</si>
  <si>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</si>
  <si>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</si>
  <si>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</si>
  <si>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</si>
  <si>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TABLENAME=UTBL_OBJ1000368|FIELDS=D_KA1,D_KA2|VALUES=3000126,3000619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</si>
  <si>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</si>
  <si>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</si>
  <si>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</si>
  <si>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</si>
  <si>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</si>
  <si>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</si>
  <si>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</si>
  <si>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</si>
  <si>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</si>
  <si>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</si>
  <si>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</si>
  <si>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</si>
  <si>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</si>
  <si>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</si>
  <si>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</si>
  <si>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</si>
  <si>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</si>
  <si>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</si>
  <si>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</si>
  <si>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</si>
  <si>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</si>
  <si>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</si>
  <si>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</si>
  <si>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</si>
  <si>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</si>
  <si>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</si>
  <si>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</si>
  <si>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</si>
  <si>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</si>
  <si>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</si>
  <si>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</si>
  <si>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</si>
  <si>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</si>
  <si>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</si>
  <si>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</si>
  <si>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</si>
  <si>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</si>
  <si>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</si>
  <si>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</si>
  <si>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</si>
  <si>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</si>
  <si>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</si>
  <si>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</si>
  <si>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</si>
  <si>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</si>
  <si>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</si>
  <si>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</si>
  <si>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</si>
  <si>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</si>
  <si>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</si>
  <si>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</si>
  <si>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</si>
  <si>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</si>
  <si>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</si>
  <si>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</si>
  <si>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</si>
  <si>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</si>
  <si>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</si>
  <si>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</si>
  <si>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</si>
  <si>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</si>
  <si>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</si>
  <si>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</si>
  <si>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</si>
  <si>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</si>
  <si>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</si>
  <si>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</si>
  <si>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</si>
  <si>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</si>
  <si>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</si>
  <si>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</si>
  <si>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</si>
  <si>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</si>
  <si>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</si>
  <si>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</si>
  <si>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</si>
  <si>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</si>
  <si>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</si>
  <si>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</si>
  <si>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</si>
  <si>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</si>
  <si>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</si>
  <si>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</si>
  <si>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</si>
  <si>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</si>
  <si>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</si>
  <si>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</si>
  <si>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</si>
  <si>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</si>
  <si>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</si>
  <si>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</si>
  <si>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</si>
  <si>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</si>
  <si>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</si>
  <si>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</si>
  <si>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</si>
  <si>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</si>
  <si>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</si>
  <si>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</si>
  <si>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</si>
  <si>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</si>
  <si>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</si>
  <si>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</si>
  <si>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</si>
  <si>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</si>
  <si>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</si>
  <si>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</si>
  <si>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</si>
  <si>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</si>
  <si>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</si>
  <si>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</si>
  <si>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</si>
  <si>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</si>
  <si>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</si>
  <si>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</si>
  <si>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</si>
  <si>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</si>
  <si>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</si>
  <si>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</si>
  <si>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</si>
  <si>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</si>
  <si>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</si>
  <si>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</si>
  <si>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</si>
  <si>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</si>
  <si>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</si>
  <si>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</si>
  <si>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</si>
  <si>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</si>
  <si>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</si>
  <si>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</si>
  <si>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</si>
  <si>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</si>
  <si>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</si>
  <si>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</si>
  <si>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</si>
  <si>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</si>
  <si>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</si>
  <si>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</si>
  <si>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</si>
  <si>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</si>
  <si>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</si>
  <si>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</si>
  <si>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</si>
  <si>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</si>
  <si>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</si>
  <si>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</si>
  <si>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</si>
  <si>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</si>
  <si>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</si>
  <si>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</si>
  <si>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</si>
  <si>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осуществление муниципального лесного контроля и надзора</t>
  </si>
  <si>
    <t>Объем средств на исполнение расходного обязательства муниципального образования (тыс.рублей)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</si>
  <si>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</si>
  <si>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</si>
  <si>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</si>
  <si>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</si>
  <si>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</si>
  <si>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</si>
  <si>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</si>
  <si>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</si>
  <si>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</si>
  <si>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</si>
  <si>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</si>
  <si>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</si>
  <si>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</si>
  <si>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</si>
  <si>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</si>
  <si>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</si>
  <si>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</si>
  <si>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</si>
  <si>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</si>
  <si>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</si>
  <si>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</si>
  <si>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</si>
  <si>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</si>
  <si>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0111,0113,0502,1001,1002,1003</t>
  </si>
  <si>
    <t>0106,1301</t>
  </si>
  <si>
    <t>0113,0309</t>
  </si>
  <si>
    <t>0406,0502,0503,0605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</si>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</sst>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[$-FC19]d\ mmmm\ yyyy\ &quot;г.&quot;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164" fontId="7" fillId="0" borderId="1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vertical="center" wrapText="1" shrinkToFit="1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9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10" fillId="0" borderId="1" xfId="0" applyNumberFormat="1" applyFont="1" applyFill="1" applyBorder="1" applyAlignment="1" applyProtection="1">
      <alignment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vertical="center" wrapText="1" shrinkToFi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85725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85725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2819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3"/>
  <sheetViews>
    <sheetView tabSelected="1" zoomScale="75" zoomScaleNormal="75" workbookViewId="0" topLeftCell="B2">
      <selection activeCell="F83" sqref="F8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28.75390625" style="2" customWidth="1"/>
    <col min="7" max="8" width="0" style="2" hidden="1" customWidth="1"/>
    <col min="9" max="9" width="13.00390625" style="2" hidden="1" customWidth="1"/>
    <col min="10" max="10" width="12.00390625" style="2" hidden="1" customWidth="1"/>
    <col min="11" max="11" width="9.75390625" style="2" hidden="1" customWidth="1"/>
    <col min="12" max="12" width="0" style="2" hidden="1" customWidth="1"/>
    <col min="13" max="13" width="11.25390625" style="2" hidden="1" customWidth="1"/>
    <col min="14" max="14" width="12.00390625" style="2" hidden="1" customWidth="1"/>
    <col min="15" max="15" width="9.75390625" style="2" hidden="1" customWidth="1"/>
    <col min="16" max="16" width="0" style="2" hidden="1" customWidth="1"/>
    <col min="17" max="17" width="10.00390625" style="2" hidden="1" customWidth="1"/>
    <col min="18" max="18" width="11.375" style="2" hidden="1" customWidth="1"/>
    <col min="19" max="19" width="10.375" style="2" hidden="1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2.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734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8" t="s">
        <v>848</v>
      </c>
      <c r="AB2" s="49"/>
      <c r="AC2" s="49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735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0"/>
      <c r="AB3" s="51"/>
      <c r="AC3" s="51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736</v>
      </c>
      <c r="B4" s="1"/>
      <c r="C4" s="54" t="s">
        <v>277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52" t="s">
        <v>737</v>
      </c>
      <c r="D5" s="52"/>
      <c r="E5" s="52"/>
      <c r="F5" s="52" t="s">
        <v>738</v>
      </c>
      <c r="G5" s="52" t="s">
        <v>739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1054</v>
      </c>
      <c r="U5" s="52"/>
      <c r="V5" s="52"/>
      <c r="W5" s="52"/>
      <c r="X5" s="52"/>
      <c r="Y5" s="52"/>
      <c r="Z5" s="52"/>
      <c r="AA5" s="52"/>
      <c r="AB5" s="52"/>
      <c r="AC5" s="52" t="s">
        <v>740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741</v>
      </c>
      <c r="B6" s="7"/>
      <c r="C6" s="52"/>
      <c r="D6" s="52"/>
      <c r="E6" s="52"/>
      <c r="F6" s="52"/>
      <c r="G6" s="52"/>
      <c r="H6" s="52" t="s">
        <v>742</v>
      </c>
      <c r="I6" s="52"/>
      <c r="J6" s="52"/>
      <c r="K6" s="52"/>
      <c r="L6" s="52" t="s">
        <v>743</v>
      </c>
      <c r="M6" s="52"/>
      <c r="N6" s="52"/>
      <c r="O6" s="52"/>
      <c r="P6" s="52" t="s">
        <v>393</v>
      </c>
      <c r="Q6" s="52"/>
      <c r="R6" s="52"/>
      <c r="S6" s="52"/>
      <c r="T6" s="52"/>
      <c r="U6" s="52" t="s">
        <v>394</v>
      </c>
      <c r="V6" s="52"/>
      <c r="W6" s="52"/>
      <c r="X6" s="52" t="s">
        <v>395</v>
      </c>
      <c r="Y6" s="52" t="s">
        <v>946</v>
      </c>
      <c r="Z6" s="52" t="s">
        <v>947</v>
      </c>
      <c r="AA6" s="52"/>
      <c r="AB6" s="52"/>
      <c r="AC6" s="52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948</v>
      </c>
      <c r="B7" s="7"/>
      <c r="C7" s="52"/>
      <c r="D7" s="52"/>
      <c r="E7" s="52"/>
      <c r="F7" s="52"/>
      <c r="G7" s="52"/>
      <c r="H7" s="9"/>
      <c r="I7" s="9" t="s">
        <v>949</v>
      </c>
      <c r="J7" s="9" t="s">
        <v>950</v>
      </c>
      <c r="K7" s="9" t="s">
        <v>951</v>
      </c>
      <c r="L7" s="9"/>
      <c r="M7" s="9" t="s">
        <v>949</v>
      </c>
      <c r="N7" s="9" t="s">
        <v>950</v>
      </c>
      <c r="O7" s="9" t="s">
        <v>951</v>
      </c>
      <c r="P7" s="9"/>
      <c r="Q7" s="9" t="s">
        <v>949</v>
      </c>
      <c r="R7" s="9" t="s">
        <v>950</v>
      </c>
      <c r="S7" s="9" t="s">
        <v>951</v>
      </c>
      <c r="T7" s="52"/>
      <c r="U7" s="9"/>
      <c r="V7" s="9" t="s">
        <v>952</v>
      </c>
      <c r="W7" s="9" t="s">
        <v>953</v>
      </c>
      <c r="X7" s="52"/>
      <c r="Y7" s="52"/>
      <c r="Z7" s="9"/>
      <c r="AA7" s="9" t="s">
        <v>954</v>
      </c>
      <c r="AB7" s="9" t="s">
        <v>955</v>
      </c>
      <c r="AC7" s="52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956</v>
      </c>
      <c r="B8" s="17"/>
      <c r="C8" s="9" t="s">
        <v>957</v>
      </c>
      <c r="D8" s="9" t="s">
        <v>958</v>
      </c>
      <c r="E8" s="9" t="s">
        <v>959</v>
      </c>
      <c r="F8" s="9" t="s">
        <v>960</v>
      </c>
      <c r="G8" s="9"/>
      <c r="H8" s="9"/>
      <c r="I8" s="9" t="s">
        <v>961</v>
      </c>
      <c r="J8" s="9" t="s">
        <v>962</v>
      </c>
      <c r="K8" s="9" t="s">
        <v>963</v>
      </c>
      <c r="L8" s="9"/>
      <c r="M8" s="9" t="s">
        <v>964</v>
      </c>
      <c r="N8" s="9" t="s">
        <v>965</v>
      </c>
      <c r="O8" s="9" t="s">
        <v>966</v>
      </c>
      <c r="P8" s="9"/>
      <c r="Q8" s="9" t="s">
        <v>967</v>
      </c>
      <c r="R8" s="9" t="s">
        <v>968</v>
      </c>
      <c r="S8" s="9" t="s">
        <v>969</v>
      </c>
      <c r="T8" s="9"/>
      <c r="U8" s="9"/>
      <c r="V8" s="9" t="s">
        <v>970</v>
      </c>
      <c r="W8" s="9" t="s">
        <v>971</v>
      </c>
      <c r="X8" s="9" t="s">
        <v>972</v>
      </c>
      <c r="Y8" s="9" t="s">
        <v>973</v>
      </c>
      <c r="Z8" s="9"/>
      <c r="AA8" s="9" t="s">
        <v>974</v>
      </c>
      <c r="AB8" s="9" t="s">
        <v>975</v>
      </c>
      <c r="AC8" s="9" t="s">
        <v>976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977</v>
      </c>
      <c r="B9" s="18"/>
      <c r="C9" s="28" t="s">
        <v>298</v>
      </c>
      <c r="D9" s="10" t="s">
        <v>978</v>
      </c>
      <c r="E9" s="27" t="s">
        <v>979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980</v>
      </c>
      <c r="AG9" s="1" t="s">
        <v>981</v>
      </c>
      <c r="AH9" s="1" t="s">
        <v>982</v>
      </c>
      <c r="AI9" s="1" t="s">
        <v>396</v>
      </c>
      <c r="AJ9" s="1" t="s">
        <v>397</v>
      </c>
      <c r="AK9" s="1" t="s">
        <v>398</v>
      </c>
      <c r="AL9" s="1" t="s">
        <v>837</v>
      </c>
      <c r="AM9" s="1" t="s">
        <v>887</v>
      </c>
      <c r="AN9" s="1" t="s">
        <v>888</v>
      </c>
      <c r="AO9" s="1" t="s">
        <v>889</v>
      </c>
      <c r="AP9" s="1" t="s">
        <v>890</v>
      </c>
      <c r="AQ9" s="1" t="s">
        <v>891</v>
      </c>
      <c r="AR9" s="1" t="s">
        <v>892</v>
      </c>
      <c r="AS9" s="1" t="s">
        <v>893</v>
      </c>
      <c r="AT9" s="1" t="s">
        <v>894</v>
      </c>
      <c r="AU9" s="1" t="s">
        <v>895</v>
      </c>
      <c r="AV9" s="1" t="s">
        <v>896</v>
      </c>
      <c r="AW9" s="1"/>
      <c r="AX9" s="1"/>
      <c r="AY9" s="1"/>
      <c r="AZ9" s="1"/>
    </row>
    <row r="10" spans="1:52" ht="88.5" customHeight="1">
      <c r="A10" s="1" t="s">
        <v>897</v>
      </c>
      <c r="B10" s="19"/>
      <c r="C10" s="28" t="s">
        <v>442</v>
      </c>
      <c r="D10" s="11" t="s">
        <v>898</v>
      </c>
      <c r="E10" s="12" t="s">
        <v>899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V11+V13+V14+V17+V21+V22+V23+V24+V29+V30+V31+V33+V37+V38+V39+V40+V41+V42+V47+V48+V49</f>
        <v>316696.60000000003</v>
      </c>
      <c r="W10" s="34">
        <f>W11+W13+W14+++W17+W21+W22+W23+W24+W29+W30+W31+W33+W34+W37+W38+W39+W40+W41+W42+W47+W48+W49+W50+W51+W52</f>
        <v>307595.9</v>
      </c>
      <c r="X10" s="34">
        <f>X11+X13+X15+X17+X21+X22+X23+X24+X27+X29+X30+X31+X33+X37+X34+X38+X39+X40+X41+X42+X47+X48+X49+X50+X51+X52</f>
        <v>244985.20000000007</v>
      </c>
      <c r="Y10" s="34">
        <v>330267</v>
      </c>
      <c r="Z10" s="34"/>
      <c r="AA10" s="34">
        <v>359537.4</v>
      </c>
      <c r="AB10" s="34">
        <v>390097.9</v>
      </c>
      <c r="AC10" s="13"/>
      <c r="AD10" s="8"/>
      <c r="AE10" s="1"/>
      <c r="AF10" s="1" t="s">
        <v>755</v>
      </c>
      <c r="AG10" s="1" t="s">
        <v>756</v>
      </c>
      <c r="AH10" s="1" t="s">
        <v>757</v>
      </c>
      <c r="AI10" s="1" t="s">
        <v>758</v>
      </c>
      <c r="AJ10" s="1" t="s">
        <v>473</v>
      </c>
      <c r="AK10" s="1" t="s">
        <v>474</v>
      </c>
      <c r="AL10" s="1" t="s">
        <v>475</v>
      </c>
      <c r="AM10" s="1" t="s">
        <v>476</v>
      </c>
      <c r="AN10" s="1" t="s">
        <v>477</v>
      </c>
      <c r="AO10" s="1" t="s">
        <v>478</v>
      </c>
      <c r="AP10" s="1" t="s">
        <v>479</v>
      </c>
      <c r="AQ10" s="1" t="s">
        <v>480</v>
      </c>
      <c r="AR10" s="1" t="s">
        <v>481</v>
      </c>
      <c r="AS10" s="1" t="s">
        <v>482</v>
      </c>
      <c r="AT10" s="1" t="s">
        <v>483</v>
      </c>
      <c r="AU10" s="1" t="s">
        <v>484</v>
      </c>
      <c r="AV10" s="1" t="s">
        <v>485</v>
      </c>
      <c r="AW10" s="1"/>
      <c r="AX10" s="1"/>
      <c r="AY10" s="1"/>
      <c r="AZ10" s="1"/>
    </row>
    <row r="11" spans="1:52" ht="43.5" customHeight="1">
      <c r="A11" s="1"/>
      <c r="B11" s="19"/>
      <c r="C11" s="28" t="s">
        <v>299</v>
      </c>
      <c r="D11" s="14" t="s">
        <v>1057</v>
      </c>
      <c r="E11" s="15" t="s">
        <v>486</v>
      </c>
      <c r="F11" s="33" t="s">
        <v>559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4">
        <v>80932.7</v>
      </c>
      <c r="W11" s="34">
        <v>80741.2</v>
      </c>
      <c r="X11" s="34">
        <v>-28295.2</v>
      </c>
      <c r="Y11" s="34">
        <v>31298.2</v>
      </c>
      <c r="Z11" s="34"/>
      <c r="AA11" s="34">
        <v>34115</v>
      </c>
      <c r="AB11" s="34">
        <v>37014.8</v>
      </c>
      <c r="AC11" s="13"/>
      <c r="AD11" s="8"/>
      <c r="AE11" s="1"/>
      <c r="AF11" s="1" t="s">
        <v>487</v>
      </c>
      <c r="AG11" s="1" t="s">
        <v>488</v>
      </c>
      <c r="AH11" s="1" t="s">
        <v>489</v>
      </c>
      <c r="AI11" s="1" t="s">
        <v>490</v>
      </c>
      <c r="AJ11" s="1" t="s">
        <v>491</v>
      </c>
      <c r="AK11" s="1" t="s">
        <v>492</v>
      </c>
      <c r="AL11" s="1" t="s">
        <v>493</v>
      </c>
      <c r="AM11" s="1" t="s">
        <v>494</v>
      </c>
      <c r="AN11" s="1" t="s">
        <v>840</v>
      </c>
      <c r="AO11" s="1" t="s">
        <v>841</v>
      </c>
      <c r="AP11" s="1" t="s">
        <v>842</v>
      </c>
      <c r="AQ11" s="1" t="s">
        <v>843</v>
      </c>
      <c r="AR11" s="1" t="s">
        <v>844</v>
      </c>
      <c r="AS11" s="1" t="s">
        <v>845</v>
      </c>
      <c r="AT11" s="1" t="s">
        <v>846</v>
      </c>
      <c r="AU11" s="1" t="s">
        <v>847</v>
      </c>
      <c r="AV11" s="1" t="s">
        <v>583</v>
      </c>
      <c r="AW11" s="1"/>
      <c r="AX11" s="1"/>
      <c r="AY11" s="1"/>
      <c r="AZ11" s="1"/>
    </row>
    <row r="12" spans="1:52" ht="34.5" customHeight="1">
      <c r="A12" s="1"/>
      <c r="B12" s="19"/>
      <c r="C12" s="28" t="s">
        <v>300</v>
      </c>
      <c r="D12" s="14" t="s">
        <v>341</v>
      </c>
      <c r="E12" s="15" t="s">
        <v>584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585</v>
      </c>
      <c r="AG12" s="1" t="s">
        <v>586</v>
      </c>
      <c r="AH12" s="1" t="s">
        <v>587</v>
      </c>
      <c r="AI12" s="1" t="s">
        <v>588</v>
      </c>
      <c r="AJ12" s="1" t="s">
        <v>589</v>
      </c>
      <c r="AK12" s="1" t="s">
        <v>590</v>
      </c>
      <c r="AL12" s="1" t="s">
        <v>591</v>
      </c>
      <c r="AM12" s="1" t="s">
        <v>592</v>
      </c>
      <c r="AN12" s="1" t="s">
        <v>593</v>
      </c>
      <c r="AO12" s="1" t="s">
        <v>594</v>
      </c>
      <c r="AP12" s="1" t="s">
        <v>595</v>
      </c>
      <c r="AQ12" s="1" t="s">
        <v>596</v>
      </c>
      <c r="AR12" s="1" t="s">
        <v>597</v>
      </c>
      <c r="AS12" s="1" t="s">
        <v>598</v>
      </c>
      <c r="AT12" s="1" t="s">
        <v>599</v>
      </c>
      <c r="AU12" s="1" t="s">
        <v>600</v>
      </c>
      <c r="AV12" s="1" t="s">
        <v>601</v>
      </c>
      <c r="AW12" s="1"/>
      <c r="AX12" s="1"/>
      <c r="AY12" s="1"/>
      <c r="AZ12" s="1"/>
    </row>
    <row r="13" spans="1:52" ht="90.75" customHeight="1">
      <c r="A13" s="3"/>
      <c r="B13" s="20"/>
      <c r="C13" s="28" t="s">
        <v>301</v>
      </c>
      <c r="D13" s="14" t="s">
        <v>284</v>
      </c>
      <c r="E13" s="15" t="s">
        <v>602</v>
      </c>
      <c r="F13" s="33" t="s">
        <v>883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>
        <v>2252.8</v>
      </c>
      <c r="W13" s="34">
        <v>2055.4</v>
      </c>
      <c r="X13" s="34">
        <v>2614.1</v>
      </c>
      <c r="Y13" s="34">
        <v>2862.4</v>
      </c>
      <c r="Z13" s="34"/>
      <c r="AA13" s="34">
        <v>3120</v>
      </c>
      <c r="AB13" s="34">
        <v>3385.2</v>
      </c>
      <c r="AC13" s="13"/>
      <c r="AD13" s="24"/>
      <c r="AE13" s="3"/>
      <c r="AF13" s="3" t="s">
        <v>603</v>
      </c>
      <c r="AG13" s="3" t="s">
        <v>604</v>
      </c>
      <c r="AH13" s="3" t="s">
        <v>605</v>
      </c>
      <c r="AI13" s="3" t="s">
        <v>606</v>
      </c>
      <c r="AJ13" s="3" t="s">
        <v>607</v>
      </c>
      <c r="AK13" s="3" t="s">
        <v>608</v>
      </c>
      <c r="AL13" s="3" t="s">
        <v>609</v>
      </c>
      <c r="AM13" s="3" t="s">
        <v>610</v>
      </c>
      <c r="AN13" s="3" t="s">
        <v>611</v>
      </c>
      <c r="AO13" s="3" t="s">
        <v>612</v>
      </c>
      <c r="AP13" s="3" t="s">
        <v>613</v>
      </c>
      <c r="AQ13" s="3" t="s">
        <v>614</v>
      </c>
      <c r="AR13" s="3" t="s">
        <v>615</v>
      </c>
      <c r="AS13" s="3" t="s">
        <v>616</v>
      </c>
      <c r="AT13" s="3" t="s">
        <v>849</v>
      </c>
      <c r="AU13" s="3" t="s">
        <v>850</v>
      </c>
      <c r="AV13" s="3" t="s">
        <v>851</v>
      </c>
      <c r="AW13" s="3"/>
      <c r="AX13" s="3"/>
      <c r="AY13" s="3"/>
      <c r="AZ13" s="3"/>
    </row>
    <row r="14" spans="1:52" ht="93" customHeight="1">
      <c r="A14" s="6"/>
      <c r="B14" s="21"/>
      <c r="C14" s="28" t="s">
        <v>302</v>
      </c>
      <c r="D14" s="14" t="s">
        <v>285</v>
      </c>
      <c r="E14" s="15" t="s">
        <v>342</v>
      </c>
      <c r="F14" s="33" t="s">
        <v>765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>
        <v>156.9</v>
      </c>
      <c r="W14" s="34">
        <v>156.3</v>
      </c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303</v>
      </c>
      <c r="D15" s="14" t="s">
        <v>1092</v>
      </c>
      <c r="E15" s="15" t="s">
        <v>852</v>
      </c>
      <c r="F15" s="33" t="s">
        <v>766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>
        <v>90</v>
      </c>
      <c r="Y15" s="34">
        <v>98.6</v>
      </c>
      <c r="Z15" s="34"/>
      <c r="AA15" s="34">
        <v>107.5</v>
      </c>
      <c r="AB15" s="34">
        <v>116.6</v>
      </c>
      <c r="AC15" s="13"/>
      <c r="AD15" s="26"/>
      <c r="AE15" s="4"/>
      <c r="AF15" s="4" t="s">
        <v>853</v>
      </c>
      <c r="AG15" s="4" t="s">
        <v>854</v>
      </c>
      <c r="AH15" s="4" t="s">
        <v>855</v>
      </c>
      <c r="AI15" s="4" t="s">
        <v>856</v>
      </c>
      <c r="AJ15" s="4" t="s">
        <v>857</v>
      </c>
      <c r="AK15" s="4" t="s">
        <v>858</v>
      </c>
      <c r="AL15" s="4" t="s">
        <v>565</v>
      </c>
      <c r="AM15" s="4" t="s">
        <v>566</v>
      </c>
      <c r="AN15" s="4" t="s">
        <v>567</v>
      </c>
      <c r="AO15" s="4" t="s">
        <v>568</v>
      </c>
      <c r="AP15" s="4" t="s">
        <v>569</v>
      </c>
      <c r="AQ15" s="4" t="s">
        <v>570</v>
      </c>
      <c r="AR15" s="4" t="s">
        <v>571</v>
      </c>
      <c r="AS15" s="4" t="s">
        <v>572</v>
      </c>
      <c r="AT15" s="4" t="s">
        <v>573</v>
      </c>
      <c r="AU15" s="4" t="s">
        <v>574</v>
      </c>
      <c r="AV15" s="4" t="s">
        <v>575</v>
      </c>
      <c r="AW15" s="4"/>
      <c r="AX15" s="4"/>
      <c r="AY15" s="4"/>
      <c r="AZ15" s="4"/>
    </row>
    <row r="16" spans="1:52" ht="65.25" customHeight="1">
      <c r="A16" s="1"/>
      <c r="B16" s="19"/>
      <c r="C16" s="28" t="s">
        <v>304</v>
      </c>
      <c r="D16" s="14" t="s">
        <v>745</v>
      </c>
      <c r="E16" s="15" t="s">
        <v>576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577</v>
      </c>
      <c r="AG16" s="1" t="s">
        <v>578</v>
      </c>
      <c r="AH16" s="1" t="s">
        <v>579</v>
      </c>
      <c r="AI16" s="1" t="s">
        <v>941</v>
      </c>
      <c r="AJ16" s="1" t="s">
        <v>942</v>
      </c>
      <c r="AK16" s="1" t="s">
        <v>943</v>
      </c>
      <c r="AL16" s="1" t="s">
        <v>944</v>
      </c>
      <c r="AM16" s="1" t="s">
        <v>945</v>
      </c>
      <c r="AN16" s="1" t="s">
        <v>4</v>
      </c>
      <c r="AO16" s="1" t="s">
        <v>5</v>
      </c>
      <c r="AP16" s="1" t="s">
        <v>6</v>
      </c>
      <c r="AQ16" s="1" t="s">
        <v>7</v>
      </c>
      <c r="AR16" s="1" t="s">
        <v>8</v>
      </c>
      <c r="AS16" s="1" t="s">
        <v>9</v>
      </c>
      <c r="AT16" s="1" t="s">
        <v>10</v>
      </c>
      <c r="AU16" s="1" t="s">
        <v>11</v>
      </c>
      <c r="AV16" s="1" t="s">
        <v>12</v>
      </c>
      <c r="AW16" s="1"/>
      <c r="AX16" s="1"/>
      <c r="AY16" s="1"/>
      <c r="AZ16" s="1"/>
    </row>
    <row r="17" spans="1:52" ht="90" customHeight="1">
      <c r="A17" s="1"/>
      <c r="B17" s="19"/>
      <c r="C17" s="28" t="s">
        <v>305</v>
      </c>
      <c r="D17" s="14" t="s">
        <v>744</v>
      </c>
      <c r="E17" s="15" t="s">
        <v>13</v>
      </c>
      <c r="F17" s="33" t="s">
        <v>767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4">
        <v>480.7</v>
      </c>
      <c r="W17" s="34">
        <v>477.7</v>
      </c>
      <c r="X17" s="34">
        <v>455</v>
      </c>
      <c r="Y17" s="34">
        <v>498.2</v>
      </c>
      <c r="Z17" s="34"/>
      <c r="AA17" s="34">
        <v>543</v>
      </c>
      <c r="AB17" s="34">
        <v>589.1</v>
      </c>
      <c r="AC17" s="13"/>
      <c r="AD17" s="8"/>
      <c r="AE17" s="1"/>
      <c r="AF17" s="1" t="s">
        <v>522</v>
      </c>
      <c r="AG17" s="1" t="s">
        <v>527</v>
      </c>
      <c r="AH17" s="1" t="s">
        <v>528</v>
      </c>
      <c r="AI17" s="1" t="s">
        <v>529</v>
      </c>
      <c r="AJ17" s="1" t="s">
        <v>530</v>
      </c>
      <c r="AK17" s="1" t="s">
        <v>531</v>
      </c>
      <c r="AL17" s="1" t="s">
        <v>532</v>
      </c>
      <c r="AM17" s="1" t="s">
        <v>533</v>
      </c>
      <c r="AN17" s="1" t="s">
        <v>534</v>
      </c>
      <c r="AO17" s="1" t="s">
        <v>535</v>
      </c>
      <c r="AP17" s="1" t="s">
        <v>536</v>
      </c>
      <c r="AQ17" s="1" t="s">
        <v>537</v>
      </c>
      <c r="AR17" s="1" t="s">
        <v>538</v>
      </c>
      <c r="AS17" s="1" t="s">
        <v>539</v>
      </c>
      <c r="AT17" s="1" t="s">
        <v>540</v>
      </c>
      <c r="AU17" s="1" t="s">
        <v>541</v>
      </c>
      <c r="AV17" s="1" t="s">
        <v>542</v>
      </c>
      <c r="AW17" s="1"/>
      <c r="AX17" s="1"/>
      <c r="AY17" s="1"/>
      <c r="AZ17" s="1"/>
    </row>
    <row r="18" spans="1:52" ht="43.5" customHeight="1">
      <c r="A18" s="1"/>
      <c r="B18" s="19"/>
      <c r="C18" s="28" t="s">
        <v>306</v>
      </c>
      <c r="D18" s="14" t="s">
        <v>146</v>
      </c>
      <c r="E18" s="15" t="s">
        <v>543</v>
      </c>
      <c r="F18" s="3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4"/>
      <c r="W18" s="34"/>
      <c r="X18" s="34"/>
      <c r="Y18" s="34"/>
      <c r="Z18" s="34"/>
      <c r="AA18" s="34"/>
      <c r="AB18" s="34"/>
      <c r="AC18" s="13"/>
      <c r="AD18" s="8"/>
      <c r="AE18" s="1"/>
      <c r="AF18" s="1" t="s">
        <v>544</v>
      </c>
      <c r="AG18" s="1" t="s">
        <v>545</v>
      </c>
      <c r="AH18" s="1" t="s">
        <v>546</v>
      </c>
      <c r="AI18" s="1" t="s">
        <v>547</v>
      </c>
      <c r="AJ18" s="1" t="s">
        <v>238</v>
      </c>
      <c r="AK18" s="1" t="s">
        <v>239</v>
      </c>
      <c r="AL18" s="1" t="s">
        <v>240</v>
      </c>
      <c r="AM18" s="1" t="s">
        <v>241</v>
      </c>
      <c r="AN18" s="1" t="s">
        <v>242</v>
      </c>
      <c r="AO18" s="1" t="s">
        <v>243</v>
      </c>
      <c r="AP18" s="1" t="s">
        <v>244</v>
      </c>
      <c r="AQ18" s="1" t="s">
        <v>245</v>
      </c>
      <c r="AR18" s="1" t="s">
        <v>246</v>
      </c>
      <c r="AS18" s="1" t="s">
        <v>247</v>
      </c>
      <c r="AT18" s="1" t="s">
        <v>248</v>
      </c>
      <c r="AU18" s="1" t="s">
        <v>249</v>
      </c>
      <c r="AV18" s="1" t="s">
        <v>250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307</v>
      </c>
      <c r="D19" s="14" t="s">
        <v>145</v>
      </c>
      <c r="E19" s="15" t="s">
        <v>251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252</v>
      </c>
      <c r="AG19" s="1" t="s">
        <v>253</v>
      </c>
      <c r="AH19" s="1" t="s">
        <v>254</v>
      </c>
      <c r="AI19" s="1" t="s">
        <v>869</v>
      </c>
      <c r="AJ19" s="1" t="s">
        <v>259</v>
      </c>
      <c r="AK19" s="1" t="s">
        <v>260</v>
      </c>
      <c r="AL19" s="1" t="s">
        <v>261</v>
      </c>
      <c r="AM19" s="1" t="s">
        <v>262</v>
      </c>
      <c r="AN19" s="1" t="s">
        <v>218</v>
      </c>
      <c r="AO19" s="1" t="s">
        <v>219</v>
      </c>
      <c r="AP19" s="1" t="s">
        <v>220</v>
      </c>
      <c r="AQ19" s="1" t="s">
        <v>221</v>
      </c>
      <c r="AR19" s="1" t="s">
        <v>222</v>
      </c>
      <c r="AS19" s="1" t="s">
        <v>580</v>
      </c>
      <c r="AT19" s="1" t="s">
        <v>581</v>
      </c>
      <c r="AU19" s="1" t="s">
        <v>582</v>
      </c>
      <c r="AV19" s="1" t="s">
        <v>15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308</v>
      </c>
      <c r="D20" s="14" t="s">
        <v>144</v>
      </c>
      <c r="E20" s="15" t="s">
        <v>16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17</v>
      </c>
      <c r="AG20" s="1" t="s">
        <v>18</v>
      </c>
      <c r="AH20" s="1" t="s">
        <v>19</v>
      </c>
      <c r="AI20" s="1" t="s">
        <v>20</v>
      </c>
      <c r="AJ20" s="1" t="s">
        <v>21</v>
      </c>
      <c r="AK20" s="1" t="s">
        <v>22</v>
      </c>
      <c r="AL20" s="1" t="s">
        <v>23</v>
      </c>
      <c r="AM20" s="1" t="s">
        <v>24</v>
      </c>
      <c r="AN20" s="1" t="s">
        <v>37</v>
      </c>
      <c r="AO20" s="1" t="s">
        <v>38</v>
      </c>
      <c r="AP20" s="1" t="s">
        <v>39</v>
      </c>
      <c r="AQ20" s="1" t="s">
        <v>40</v>
      </c>
      <c r="AR20" s="1" t="s">
        <v>41</v>
      </c>
      <c r="AS20" s="1" t="s">
        <v>42</v>
      </c>
      <c r="AT20" s="1" t="s">
        <v>43</v>
      </c>
      <c r="AU20" s="1" t="s">
        <v>44</v>
      </c>
      <c r="AV20" s="1" t="s">
        <v>45</v>
      </c>
      <c r="AW20" s="1"/>
      <c r="AX20" s="1"/>
      <c r="AY20" s="1"/>
      <c r="AZ20" s="1"/>
    </row>
    <row r="21" spans="1:52" ht="59.25" customHeight="1">
      <c r="A21" s="1"/>
      <c r="B21" s="23"/>
      <c r="C21" s="28" t="s">
        <v>309</v>
      </c>
      <c r="D21" s="14" t="s">
        <v>774</v>
      </c>
      <c r="E21" s="15" t="s">
        <v>46</v>
      </c>
      <c r="F21" s="33" t="s">
        <v>768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4">
        <v>83429.8</v>
      </c>
      <c r="W21" s="34">
        <v>82210.2</v>
      </c>
      <c r="X21" s="34">
        <v>100074.5</v>
      </c>
      <c r="Y21" s="34">
        <v>99581.6</v>
      </c>
      <c r="Z21" s="34"/>
      <c r="AA21" s="34">
        <v>119443.9</v>
      </c>
      <c r="AB21" s="34">
        <v>129596.6</v>
      </c>
      <c r="AC21" s="13"/>
      <c r="AD21" s="8"/>
      <c r="AE21" s="1"/>
      <c r="AF21" s="1" t="s">
        <v>47</v>
      </c>
      <c r="AG21" s="1" t="s">
        <v>48</v>
      </c>
      <c r="AH21" s="1" t="s">
        <v>49</v>
      </c>
      <c r="AI21" s="1" t="s">
        <v>50</v>
      </c>
      <c r="AJ21" s="1" t="s">
        <v>51</v>
      </c>
      <c r="AK21" s="1" t="s">
        <v>52</v>
      </c>
      <c r="AL21" s="1" t="s">
        <v>53</v>
      </c>
      <c r="AM21" s="1" t="s">
        <v>54</v>
      </c>
      <c r="AN21" s="1" t="s">
        <v>55</v>
      </c>
      <c r="AO21" s="1" t="s">
        <v>56</v>
      </c>
      <c r="AP21" s="1" t="s">
        <v>57</v>
      </c>
      <c r="AQ21" s="1" t="s">
        <v>58</v>
      </c>
      <c r="AR21" s="1" t="s">
        <v>59</v>
      </c>
      <c r="AS21" s="1" t="s">
        <v>60</v>
      </c>
      <c r="AT21" s="1" t="s">
        <v>1046</v>
      </c>
      <c r="AU21" s="1" t="s">
        <v>1047</v>
      </c>
      <c r="AV21" s="1" t="s">
        <v>1048</v>
      </c>
      <c r="AW21" s="1"/>
      <c r="AX21" s="1"/>
      <c r="AY21" s="1"/>
      <c r="AZ21" s="1"/>
    </row>
    <row r="22" spans="1:52" ht="96" customHeight="1">
      <c r="A22" s="1"/>
      <c r="B22" s="23"/>
      <c r="C22" s="28" t="s">
        <v>310</v>
      </c>
      <c r="D22" s="14" t="s">
        <v>286</v>
      </c>
      <c r="E22" s="15" t="s">
        <v>1049</v>
      </c>
      <c r="F22" s="33" t="s">
        <v>768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4">
        <v>7354.2</v>
      </c>
      <c r="W22" s="34">
        <v>7120.6</v>
      </c>
      <c r="X22" s="34">
        <v>43064.8</v>
      </c>
      <c r="Y22" s="34">
        <v>47155.9</v>
      </c>
      <c r="Z22" s="34"/>
      <c r="AA22" s="34">
        <v>51399.9</v>
      </c>
      <c r="AB22" s="34">
        <v>55768.9</v>
      </c>
      <c r="AC22" s="13"/>
      <c r="AD22" s="8"/>
      <c r="AE22" s="1"/>
      <c r="AF22" s="1" t="s">
        <v>617</v>
      </c>
      <c r="AG22" s="1" t="s">
        <v>618</v>
      </c>
      <c r="AH22" s="1" t="s">
        <v>256</v>
      </c>
      <c r="AI22" s="1" t="s">
        <v>619</v>
      </c>
      <c r="AJ22" s="1" t="s">
        <v>620</v>
      </c>
      <c r="AK22" s="1" t="s">
        <v>257</v>
      </c>
      <c r="AL22" s="1" t="s">
        <v>621</v>
      </c>
      <c r="AM22" s="1" t="s">
        <v>622</v>
      </c>
      <c r="AN22" s="1" t="s">
        <v>623</v>
      </c>
      <c r="AO22" s="1" t="s">
        <v>624</v>
      </c>
      <c r="AP22" s="1" t="s">
        <v>625</v>
      </c>
      <c r="AQ22" s="1" t="s">
        <v>626</v>
      </c>
      <c r="AR22" s="1" t="s">
        <v>627</v>
      </c>
      <c r="AS22" s="1" t="s">
        <v>628</v>
      </c>
      <c r="AT22" s="1" t="s">
        <v>629</v>
      </c>
      <c r="AU22" s="1" t="s">
        <v>630</v>
      </c>
      <c r="AV22" s="1" t="s">
        <v>631</v>
      </c>
      <c r="AW22" s="1"/>
      <c r="AX22" s="1"/>
      <c r="AY22" s="1"/>
      <c r="AZ22" s="1"/>
    </row>
    <row r="23" spans="1:52" ht="93" customHeight="1">
      <c r="A23" s="1"/>
      <c r="B23" s="23"/>
      <c r="C23" s="28" t="s">
        <v>311</v>
      </c>
      <c r="D23" s="14" t="s">
        <v>287</v>
      </c>
      <c r="E23" s="15" t="s">
        <v>431</v>
      </c>
      <c r="F23" s="33" t="s">
        <v>884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20965.7</v>
      </c>
      <c r="W23" s="34">
        <v>18717</v>
      </c>
      <c r="X23" s="34">
        <v>23060.9</v>
      </c>
      <c r="Y23" s="34">
        <v>25251.7</v>
      </c>
      <c r="Z23" s="34"/>
      <c r="AA23" s="34">
        <v>27524.3</v>
      </c>
      <c r="AB23" s="34">
        <v>29863.9</v>
      </c>
      <c r="AC23" s="13"/>
      <c r="AD23" s="8"/>
      <c r="AE23" s="1"/>
      <c r="AF23" s="1" t="s">
        <v>432</v>
      </c>
      <c r="AG23" s="1" t="s">
        <v>433</v>
      </c>
      <c r="AH23" s="1" t="s">
        <v>434</v>
      </c>
      <c r="AI23" s="1" t="s">
        <v>435</v>
      </c>
      <c r="AJ23" s="1" t="s">
        <v>436</v>
      </c>
      <c r="AK23" s="1" t="s">
        <v>437</v>
      </c>
      <c r="AL23" s="1" t="s">
        <v>438</v>
      </c>
      <c r="AM23" s="1" t="s">
        <v>439</v>
      </c>
      <c r="AN23" s="1" t="s">
        <v>440</v>
      </c>
      <c r="AO23" s="1" t="s">
        <v>441</v>
      </c>
      <c r="AP23" s="1" t="s">
        <v>514</v>
      </c>
      <c r="AQ23" s="1" t="s">
        <v>515</v>
      </c>
      <c r="AR23" s="1" t="s">
        <v>516</v>
      </c>
      <c r="AS23" s="1" t="s">
        <v>517</v>
      </c>
      <c r="AT23" s="1" t="s">
        <v>518</v>
      </c>
      <c r="AU23" s="1" t="s">
        <v>61</v>
      </c>
      <c r="AV23" s="1" t="s">
        <v>793</v>
      </c>
      <c r="AW23" s="1"/>
      <c r="AX23" s="1"/>
      <c r="AY23" s="1"/>
      <c r="AZ23" s="1"/>
    </row>
    <row r="24" spans="1:52" ht="58.5" customHeight="1">
      <c r="A24" s="1"/>
      <c r="B24" s="23"/>
      <c r="C24" s="28" t="s">
        <v>312</v>
      </c>
      <c r="D24" s="14" t="s">
        <v>773</v>
      </c>
      <c r="E24" s="15" t="s">
        <v>794</v>
      </c>
      <c r="F24" s="33" t="s">
        <v>769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4">
        <v>7409</v>
      </c>
      <c r="W24" s="34">
        <v>7247.9</v>
      </c>
      <c r="X24" s="34">
        <v>15.1</v>
      </c>
      <c r="Y24" s="34">
        <v>16.5</v>
      </c>
      <c r="Z24" s="34"/>
      <c r="AA24" s="34">
        <v>17.9</v>
      </c>
      <c r="AB24" s="34">
        <v>19.4</v>
      </c>
      <c r="AC24" s="13"/>
      <c r="AD24" s="8"/>
      <c r="AE24" s="1"/>
      <c r="AF24" s="1" t="s">
        <v>795</v>
      </c>
      <c r="AG24" s="1" t="s">
        <v>796</v>
      </c>
      <c r="AH24" s="1" t="s">
        <v>797</v>
      </c>
      <c r="AI24" s="1" t="s">
        <v>798</v>
      </c>
      <c r="AJ24" s="1" t="s">
        <v>799</v>
      </c>
      <c r="AK24" s="1" t="s">
        <v>800</v>
      </c>
      <c r="AL24" s="1" t="s">
        <v>801</v>
      </c>
      <c r="AM24" s="1" t="s">
        <v>802</v>
      </c>
      <c r="AN24" s="1" t="s">
        <v>803</v>
      </c>
      <c r="AO24" s="1" t="s">
        <v>804</v>
      </c>
      <c r="AP24" s="1" t="s">
        <v>805</v>
      </c>
      <c r="AQ24" s="1" t="s">
        <v>806</v>
      </c>
      <c r="AR24" s="1" t="s">
        <v>807</v>
      </c>
      <c r="AS24" s="1" t="s">
        <v>461</v>
      </c>
      <c r="AT24" s="1" t="s">
        <v>462</v>
      </c>
      <c r="AU24" s="1" t="s">
        <v>463</v>
      </c>
      <c r="AV24" s="1" t="s">
        <v>464</v>
      </c>
      <c r="AW24" s="1"/>
      <c r="AX24" s="1"/>
      <c r="AY24" s="1"/>
      <c r="AZ24" s="1"/>
    </row>
    <row r="25" spans="1:52" ht="65.25" customHeight="1">
      <c r="A25" s="1"/>
      <c r="B25" s="19"/>
      <c r="C25" s="28" t="s">
        <v>313</v>
      </c>
      <c r="D25" s="14" t="s">
        <v>772</v>
      </c>
      <c r="E25" s="15" t="s">
        <v>465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466</v>
      </c>
      <c r="AG25" s="1" t="s">
        <v>467</v>
      </c>
      <c r="AH25" s="1" t="s">
        <v>468</v>
      </c>
      <c r="AI25" s="1" t="s">
        <v>469</v>
      </c>
      <c r="AJ25" s="1" t="s">
        <v>470</v>
      </c>
      <c r="AK25" s="1" t="s">
        <v>471</v>
      </c>
      <c r="AL25" s="1" t="s">
        <v>472</v>
      </c>
      <c r="AM25" s="1" t="s">
        <v>1100</v>
      </c>
      <c r="AN25" s="1" t="s">
        <v>1101</v>
      </c>
      <c r="AO25" s="1" t="s">
        <v>1102</v>
      </c>
      <c r="AP25" s="1" t="s">
        <v>1103</v>
      </c>
      <c r="AQ25" s="1" t="s">
        <v>1104</v>
      </c>
      <c r="AR25" s="1" t="s">
        <v>1105</v>
      </c>
      <c r="AS25" s="1" t="s">
        <v>1106</v>
      </c>
      <c r="AT25" s="1" t="s">
        <v>1107</v>
      </c>
      <c r="AU25" s="1" t="s">
        <v>182</v>
      </c>
      <c r="AV25" s="1" t="s">
        <v>183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314</v>
      </c>
      <c r="D26" s="14" t="s">
        <v>763</v>
      </c>
      <c r="E26" s="15" t="s">
        <v>184</v>
      </c>
      <c r="F26" s="3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185</v>
      </c>
      <c r="AG26" s="1" t="s">
        <v>186</v>
      </c>
      <c r="AH26" s="1" t="s">
        <v>187</v>
      </c>
      <c r="AI26" s="1" t="s">
        <v>188</v>
      </c>
      <c r="AJ26" s="1" t="s">
        <v>808</v>
      </c>
      <c r="AK26" s="1" t="s">
        <v>809</v>
      </c>
      <c r="AL26" s="1" t="s">
        <v>810</v>
      </c>
      <c r="AM26" s="1" t="s">
        <v>811</v>
      </c>
      <c r="AN26" s="1" t="s">
        <v>812</v>
      </c>
      <c r="AO26" s="1" t="s">
        <v>813</v>
      </c>
      <c r="AP26" s="1" t="s">
        <v>814</v>
      </c>
      <c r="AQ26" s="1" t="s">
        <v>815</v>
      </c>
      <c r="AR26" s="1" t="s">
        <v>816</v>
      </c>
      <c r="AS26" s="1" t="s">
        <v>817</v>
      </c>
      <c r="AT26" s="1" t="s">
        <v>818</v>
      </c>
      <c r="AU26" s="1" t="s">
        <v>819</v>
      </c>
      <c r="AV26" s="1" t="s">
        <v>820</v>
      </c>
      <c r="AW26" s="1"/>
      <c r="AX26" s="1"/>
      <c r="AY26" s="1"/>
      <c r="AZ26" s="1"/>
    </row>
    <row r="27" spans="1:52" ht="45" customHeight="1">
      <c r="A27" s="1"/>
      <c r="B27" s="19"/>
      <c r="C27" s="28" t="s">
        <v>315</v>
      </c>
      <c r="D27" s="14" t="s">
        <v>140</v>
      </c>
      <c r="E27" s="15" t="s">
        <v>821</v>
      </c>
      <c r="F27" s="33" t="s">
        <v>883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4"/>
      <c r="W27" s="34"/>
      <c r="X27" s="34">
        <v>10</v>
      </c>
      <c r="Y27" s="34">
        <v>10.9</v>
      </c>
      <c r="Z27" s="34"/>
      <c r="AA27" s="34">
        <v>11.8</v>
      </c>
      <c r="AB27" s="34">
        <v>12.8</v>
      </c>
      <c r="AC27" s="13"/>
      <c r="AD27" s="8"/>
      <c r="AE27" s="1"/>
      <c r="AF27" s="1" t="s">
        <v>822</v>
      </c>
      <c r="AG27" s="1" t="s">
        <v>823</v>
      </c>
      <c r="AH27" s="1" t="s">
        <v>824</v>
      </c>
      <c r="AI27" s="1" t="s">
        <v>688</v>
      </c>
      <c r="AJ27" s="1" t="s">
        <v>689</v>
      </c>
      <c r="AK27" s="1" t="s">
        <v>690</v>
      </c>
      <c r="AL27" s="1" t="s">
        <v>691</v>
      </c>
      <c r="AM27" s="1" t="s">
        <v>692</v>
      </c>
      <c r="AN27" s="1" t="s">
        <v>693</v>
      </c>
      <c r="AO27" s="1" t="s">
        <v>694</v>
      </c>
      <c r="AP27" s="1" t="s">
        <v>695</v>
      </c>
      <c r="AQ27" s="1" t="s">
        <v>696</v>
      </c>
      <c r="AR27" s="1" t="s">
        <v>697</v>
      </c>
      <c r="AS27" s="1" t="s">
        <v>698</v>
      </c>
      <c r="AT27" s="1" t="s">
        <v>699</v>
      </c>
      <c r="AU27" s="1" t="s">
        <v>700</v>
      </c>
      <c r="AV27" s="1" t="s">
        <v>701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316</v>
      </c>
      <c r="D28" s="14" t="s">
        <v>139</v>
      </c>
      <c r="E28" s="15" t="s">
        <v>360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361</v>
      </c>
      <c r="AG28" s="1" t="s">
        <v>362</v>
      </c>
      <c r="AH28" s="1" t="s">
        <v>363</v>
      </c>
      <c r="AI28" s="1" t="s">
        <v>364</v>
      </c>
      <c r="AJ28" s="1" t="s">
        <v>365</v>
      </c>
      <c r="AK28" s="1" t="s">
        <v>366</v>
      </c>
      <c r="AL28" s="1" t="s">
        <v>367</v>
      </c>
      <c r="AM28" s="1" t="s">
        <v>368</v>
      </c>
      <c r="AN28" s="1" t="s">
        <v>369</v>
      </c>
      <c r="AO28" s="1" t="s">
        <v>66</v>
      </c>
      <c r="AP28" s="1" t="s">
        <v>67</v>
      </c>
      <c r="AQ28" s="1" t="s">
        <v>68</v>
      </c>
      <c r="AR28" s="1" t="s">
        <v>69</v>
      </c>
      <c r="AS28" s="1" t="s">
        <v>70</v>
      </c>
      <c r="AT28" s="1" t="s">
        <v>71</v>
      </c>
      <c r="AU28" s="1" t="s">
        <v>72</v>
      </c>
      <c r="AV28" s="1" t="s">
        <v>73</v>
      </c>
      <c r="AW28" s="1"/>
      <c r="AX28" s="1"/>
      <c r="AY28" s="1"/>
      <c r="AZ28" s="1"/>
    </row>
    <row r="29" spans="1:52" ht="70.5" customHeight="1">
      <c r="A29" s="1"/>
      <c r="B29" s="23"/>
      <c r="C29" s="28" t="s">
        <v>317</v>
      </c>
      <c r="D29" s="14" t="s">
        <v>138</v>
      </c>
      <c r="E29" s="15" t="s">
        <v>74</v>
      </c>
      <c r="F29" s="33" t="s">
        <v>885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4">
        <v>9235.2</v>
      </c>
      <c r="W29" s="34">
        <v>8930.5</v>
      </c>
      <c r="X29" s="34">
        <v>9796.5</v>
      </c>
      <c r="Y29" s="34">
        <v>10727.2</v>
      </c>
      <c r="Z29" s="34"/>
      <c r="AA29" s="34">
        <v>11692.6</v>
      </c>
      <c r="AB29" s="34">
        <v>12686.5</v>
      </c>
      <c r="AC29" s="13"/>
      <c r="AD29" s="8"/>
      <c r="AE29" s="1"/>
      <c r="AF29" s="1" t="s">
        <v>75</v>
      </c>
      <c r="AG29" s="1" t="s">
        <v>76</v>
      </c>
      <c r="AH29" s="1" t="s">
        <v>77</v>
      </c>
      <c r="AI29" s="1" t="s">
        <v>78</v>
      </c>
      <c r="AJ29" s="1" t="s">
        <v>79</v>
      </c>
      <c r="AK29" s="1" t="s">
        <v>80</v>
      </c>
      <c r="AL29" s="1" t="s">
        <v>81</v>
      </c>
      <c r="AM29" s="1" t="s">
        <v>82</v>
      </c>
      <c r="AN29" s="1" t="s">
        <v>707</v>
      </c>
      <c r="AO29" s="1" t="s">
        <v>708</v>
      </c>
      <c r="AP29" s="1" t="s">
        <v>709</v>
      </c>
      <c r="AQ29" s="1" t="s">
        <v>710</v>
      </c>
      <c r="AR29" s="1" t="s">
        <v>711</v>
      </c>
      <c r="AS29" s="1" t="s">
        <v>712</v>
      </c>
      <c r="AT29" s="1" t="s">
        <v>713</v>
      </c>
      <c r="AU29" s="1" t="s">
        <v>714</v>
      </c>
      <c r="AV29" s="1" t="s">
        <v>715</v>
      </c>
      <c r="AW29" s="1"/>
      <c r="AX29" s="1"/>
      <c r="AY29" s="1"/>
      <c r="AZ29" s="1"/>
    </row>
    <row r="30" spans="1:52" ht="47.25" customHeight="1">
      <c r="A30" s="1"/>
      <c r="B30" s="23"/>
      <c r="C30" s="28" t="s">
        <v>318</v>
      </c>
      <c r="D30" s="14" t="s">
        <v>137</v>
      </c>
      <c r="E30" s="15" t="s">
        <v>716</v>
      </c>
      <c r="F30" s="33" t="s">
        <v>885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>
        <v>25983.1</v>
      </c>
      <c r="W30" s="34">
        <v>24412.7</v>
      </c>
      <c r="X30" s="34">
        <v>26076.1</v>
      </c>
      <c r="Y30" s="34">
        <v>28553.3</v>
      </c>
      <c r="Z30" s="34"/>
      <c r="AA30" s="34">
        <v>31123.1</v>
      </c>
      <c r="AB30" s="34">
        <v>33768.6</v>
      </c>
      <c r="AC30" s="13"/>
      <c r="AD30" s="8"/>
      <c r="AE30" s="1"/>
      <c r="AF30" s="1" t="s">
        <v>717</v>
      </c>
      <c r="AG30" s="1" t="s">
        <v>718</v>
      </c>
      <c r="AH30" s="1" t="s">
        <v>719</v>
      </c>
      <c r="AI30" s="1" t="s">
        <v>720</v>
      </c>
      <c r="AJ30" s="1" t="s">
        <v>721</v>
      </c>
      <c r="AK30" s="1" t="s">
        <v>722</v>
      </c>
      <c r="AL30" s="1" t="s">
        <v>723</v>
      </c>
      <c r="AM30" s="1" t="s">
        <v>724</v>
      </c>
      <c r="AN30" s="1" t="s">
        <v>725</v>
      </c>
      <c r="AO30" s="1" t="s">
        <v>726</v>
      </c>
      <c r="AP30" s="1" t="s">
        <v>727</v>
      </c>
      <c r="AQ30" s="1" t="s">
        <v>728</v>
      </c>
      <c r="AR30" s="1" t="s">
        <v>729</v>
      </c>
      <c r="AS30" s="1" t="s">
        <v>730</v>
      </c>
      <c r="AT30" s="1" t="s">
        <v>731</v>
      </c>
      <c r="AU30" s="1" t="s">
        <v>732</v>
      </c>
      <c r="AV30" s="1" t="s">
        <v>733</v>
      </c>
      <c r="AW30" s="1"/>
      <c r="AX30" s="1"/>
      <c r="AY30" s="1"/>
      <c r="AZ30" s="1"/>
    </row>
    <row r="31" spans="1:52" ht="89.25" customHeight="1">
      <c r="A31" s="1"/>
      <c r="B31" s="23"/>
      <c r="C31" s="28" t="s">
        <v>319</v>
      </c>
      <c r="D31" s="14" t="s">
        <v>288</v>
      </c>
      <c r="E31" s="15" t="s">
        <v>931</v>
      </c>
      <c r="F31" s="33" t="s">
        <v>883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>
        <v>55.2</v>
      </c>
      <c r="W31" s="34">
        <v>46</v>
      </c>
      <c r="X31" s="34">
        <v>300</v>
      </c>
      <c r="Y31" s="34">
        <v>328.5</v>
      </c>
      <c r="Z31" s="34"/>
      <c r="AA31" s="34">
        <v>358.1</v>
      </c>
      <c r="AB31" s="34">
        <v>388.5</v>
      </c>
      <c r="AC31" s="13"/>
      <c r="AD31" s="8"/>
      <c r="AE31" s="1"/>
      <c r="AF31" s="1" t="s">
        <v>932</v>
      </c>
      <c r="AG31" s="1" t="s">
        <v>933</v>
      </c>
      <c r="AH31" s="1" t="s">
        <v>934</v>
      </c>
      <c r="AI31" s="1" t="s">
        <v>935</v>
      </c>
      <c r="AJ31" s="1" t="s">
        <v>936</v>
      </c>
      <c r="AK31" s="1" t="s">
        <v>937</v>
      </c>
      <c r="AL31" s="1" t="s">
        <v>938</v>
      </c>
      <c r="AM31" s="1" t="s">
        <v>939</v>
      </c>
      <c r="AN31" s="1" t="s">
        <v>940</v>
      </c>
      <c r="AO31" s="1" t="s">
        <v>294</v>
      </c>
      <c r="AP31" s="1" t="s">
        <v>295</v>
      </c>
      <c r="AQ31" s="1" t="s">
        <v>296</v>
      </c>
      <c r="AR31" s="1" t="s">
        <v>297</v>
      </c>
      <c r="AS31" s="1" t="s">
        <v>634</v>
      </c>
      <c r="AT31" s="1" t="s">
        <v>635</v>
      </c>
      <c r="AU31" s="1" t="s">
        <v>636</v>
      </c>
      <c r="AV31" s="1" t="s">
        <v>637</v>
      </c>
      <c r="AW31" s="1"/>
      <c r="AX31" s="1"/>
      <c r="AY31" s="1"/>
      <c r="AZ31" s="1"/>
    </row>
    <row r="32" spans="1:52" ht="75" customHeight="1">
      <c r="A32" s="1"/>
      <c r="B32" s="23"/>
      <c r="C32" s="28" t="s">
        <v>320</v>
      </c>
      <c r="D32" s="14" t="s">
        <v>136</v>
      </c>
      <c r="E32" s="15" t="s">
        <v>638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639</v>
      </c>
      <c r="AG32" s="1" t="s">
        <v>640</v>
      </c>
      <c r="AH32" s="1" t="s">
        <v>641</v>
      </c>
      <c r="AI32" s="1" t="s">
        <v>642</v>
      </c>
      <c r="AJ32" s="1" t="s">
        <v>643</v>
      </c>
      <c r="AK32" s="1" t="s">
        <v>644</v>
      </c>
      <c r="AL32" s="1" t="s">
        <v>645</v>
      </c>
      <c r="AM32" s="1" t="s">
        <v>646</v>
      </c>
      <c r="AN32" s="1" t="s">
        <v>647</v>
      </c>
      <c r="AO32" s="1" t="s">
        <v>648</v>
      </c>
      <c r="AP32" s="1" t="s">
        <v>283</v>
      </c>
      <c r="AQ32" s="1" t="s">
        <v>1050</v>
      </c>
      <c r="AR32" s="1" t="s">
        <v>1051</v>
      </c>
      <c r="AS32" s="1" t="s">
        <v>1052</v>
      </c>
      <c r="AT32" s="1" t="s">
        <v>347</v>
      </c>
      <c r="AU32" s="1" t="s">
        <v>348</v>
      </c>
      <c r="AV32" s="1" t="s">
        <v>349</v>
      </c>
      <c r="AW32" s="1"/>
      <c r="AX32" s="1"/>
      <c r="AY32" s="1"/>
      <c r="AZ32" s="1"/>
    </row>
    <row r="33" spans="1:52" ht="81" customHeight="1">
      <c r="A33" s="1"/>
      <c r="B33" s="23"/>
      <c r="C33" s="28" t="s">
        <v>321</v>
      </c>
      <c r="D33" s="14" t="s">
        <v>132</v>
      </c>
      <c r="E33" s="15" t="s">
        <v>350</v>
      </c>
      <c r="F33" s="33" t="s">
        <v>770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>
        <v>41397.1</v>
      </c>
      <c r="W33" s="34">
        <v>40205.6</v>
      </c>
      <c r="X33" s="34">
        <v>42540.4</v>
      </c>
      <c r="Y33" s="34">
        <v>46581.7</v>
      </c>
      <c r="Z33" s="34"/>
      <c r="AA33" s="34">
        <v>50774</v>
      </c>
      <c r="AB33" s="34">
        <v>55089.8</v>
      </c>
      <c r="AC33" s="13"/>
      <c r="AD33" s="8"/>
      <c r="AE33" s="1"/>
      <c r="AF33" s="1" t="s">
        <v>351</v>
      </c>
      <c r="AG33" s="1" t="s">
        <v>352</v>
      </c>
      <c r="AH33" s="1" t="s">
        <v>353</v>
      </c>
      <c r="AI33" s="1" t="s">
        <v>354</v>
      </c>
      <c r="AJ33" s="1" t="s">
        <v>355</v>
      </c>
      <c r="AK33" s="1" t="s">
        <v>356</v>
      </c>
      <c r="AL33" s="1" t="s">
        <v>357</v>
      </c>
      <c r="AM33" s="1" t="s">
        <v>358</v>
      </c>
      <c r="AN33" s="1" t="s">
        <v>1005</v>
      </c>
      <c r="AO33" s="1" t="s">
        <v>1006</v>
      </c>
      <c r="AP33" s="1" t="s">
        <v>1007</v>
      </c>
      <c r="AQ33" s="1" t="s">
        <v>370</v>
      </c>
      <c r="AR33" s="1" t="s">
        <v>371</v>
      </c>
      <c r="AS33" s="1" t="s">
        <v>372</v>
      </c>
      <c r="AT33" s="1" t="s">
        <v>373</v>
      </c>
      <c r="AU33" s="1" t="s">
        <v>374</v>
      </c>
      <c r="AV33" s="1" t="s">
        <v>375</v>
      </c>
      <c r="AW33" s="1"/>
      <c r="AX33" s="1"/>
      <c r="AY33" s="1"/>
      <c r="AZ33" s="1"/>
    </row>
    <row r="34" spans="1:52" ht="54" customHeight="1">
      <c r="A34" s="1"/>
      <c r="B34" s="23"/>
      <c r="C34" s="28" t="s">
        <v>322</v>
      </c>
      <c r="D34" s="14" t="s">
        <v>131</v>
      </c>
      <c r="E34" s="15" t="s">
        <v>780</v>
      </c>
      <c r="F34" s="33" t="s">
        <v>883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>
        <v>112.7</v>
      </c>
      <c r="Y34" s="34">
        <v>113.8</v>
      </c>
      <c r="Z34" s="34"/>
      <c r="AA34" s="34">
        <v>124</v>
      </c>
      <c r="AB34" s="34">
        <v>134.5</v>
      </c>
      <c r="AC34" s="13"/>
      <c r="AD34" s="8"/>
      <c r="AE34" s="1"/>
      <c r="AF34" s="1" t="s">
        <v>781</v>
      </c>
      <c r="AG34" s="1" t="s">
        <v>782</v>
      </c>
      <c r="AH34" s="1" t="s">
        <v>783</v>
      </c>
      <c r="AI34" s="1" t="s">
        <v>784</v>
      </c>
      <c r="AJ34" s="1" t="s">
        <v>785</v>
      </c>
      <c r="AK34" s="1" t="s">
        <v>786</v>
      </c>
      <c r="AL34" s="1" t="s">
        <v>787</v>
      </c>
      <c r="AM34" s="1" t="s">
        <v>788</v>
      </c>
      <c r="AN34" s="1" t="s">
        <v>291</v>
      </c>
      <c r="AO34" s="1" t="s">
        <v>292</v>
      </c>
      <c r="AP34" s="1" t="s">
        <v>293</v>
      </c>
      <c r="AQ34" s="1" t="s">
        <v>678</v>
      </c>
      <c r="AR34" s="1" t="s">
        <v>679</v>
      </c>
      <c r="AS34" s="1" t="s">
        <v>680</v>
      </c>
      <c r="AT34" s="1" t="s">
        <v>681</v>
      </c>
      <c r="AU34" s="1" t="s">
        <v>682</v>
      </c>
      <c r="AV34" s="1" t="s">
        <v>26</v>
      </c>
      <c r="AW34" s="1"/>
      <c r="AX34" s="1"/>
      <c r="AY34" s="1"/>
      <c r="AZ34" s="1"/>
    </row>
    <row r="35" spans="1:52" ht="59.25" customHeight="1">
      <c r="A35" s="1"/>
      <c r="B35" s="19"/>
      <c r="C35" s="28" t="s">
        <v>323</v>
      </c>
      <c r="D35" s="14" t="s">
        <v>130</v>
      </c>
      <c r="E35" s="15" t="s">
        <v>27</v>
      </c>
      <c r="F35" s="3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/>
      <c r="W35" s="34"/>
      <c r="X35" s="34"/>
      <c r="Y35" s="34"/>
      <c r="Z35" s="34"/>
      <c r="AA35" s="34"/>
      <c r="AB35" s="34"/>
      <c r="AC35" s="13"/>
      <c r="AD35" s="8"/>
      <c r="AE35" s="1"/>
      <c r="AF35" s="1" t="s">
        <v>28</v>
      </c>
      <c r="AG35" s="1" t="s">
        <v>649</v>
      </c>
      <c r="AH35" s="1" t="s">
        <v>650</v>
      </c>
      <c r="AI35" s="1" t="s">
        <v>651</v>
      </c>
      <c r="AJ35" s="1" t="s">
        <v>652</v>
      </c>
      <c r="AK35" s="1" t="s">
        <v>653</v>
      </c>
      <c r="AL35" s="1" t="s">
        <v>654</v>
      </c>
      <c r="AM35" s="1" t="s">
        <v>655</v>
      </c>
      <c r="AN35" s="1" t="s">
        <v>656</v>
      </c>
      <c r="AO35" s="1" t="s">
        <v>657</v>
      </c>
      <c r="AP35" s="1" t="s">
        <v>658</v>
      </c>
      <c r="AQ35" s="1" t="s">
        <v>659</v>
      </c>
      <c r="AR35" s="1" t="s">
        <v>660</v>
      </c>
      <c r="AS35" s="1" t="s">
        <v>661</v>
      </c>
      <c r="AT35" s="1" t="s">
        <v>662</v>
      </c>
      <c r="AU35" s="1" t="s">
        <v>663</v>
      </c>
      <c r="AV35" s="1" t="s">
        <v>664</v>
      </c>
      <c r="AW35" s="1"/>
      <c r="AX35" s="1"/>
      <c r="AY35" s="1"/>
      <c r="AZ35" s="1"/>
    </row>
    <row r="36" spans="1:52" ht="27" customHeight="1">
      <c r="A36" s="1"/>
      <c r="B36" s="19"/>
      <c r="C36" s="28" t="s">
        <v>324</v>
      </c>
      <c r="D36" s="14" t="s">
        <v>129</v>
      </c>
      <c r="E36" s="15" t="s">
        <v>665</v>
      </c>
      <c r="F36" s="3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4"/>
      <c r="W36" s="34"/>
      <c r="X36" s="34"/>
      <c r="Y36" s="34"/>
      <c r="Z36" s="34"/>
      <c r="AA36" s="34"/>
      <c r="AB36" s="34"/>
      <c r="AC36" s="13"/>
      <c r="AD36" s="8"/>
      <c r="AE36" s="1"/>
      <c r="AF36" s="1" t="s">
        <v>666</v>
      </c>
      <c r="AG36" s="1" t="s">
        <v>667</v>
      </c>
      <c r="AH36" s="1" t="s">
        <v>668</v>
      </c>
      <c r="AI36" s="1" t="s">
        <v>669</v>
      </c>
      <c r="AJ36" s="1" t="s">
        <v>670</v>
      </c>
      <c r="AK36" s="1" t="s">
        <v>671</v>
      </c>
      <c r="AL36" s="1" t="s">
        <v>672</v>
      </c>
      <c r="AM36" s="1" t="s">
        <v>673</v>
      </c>
      <c r="AN36" s="1" t="s">
        <v>674</v>
      </c>
      <c r="AO36" s="1" t="s">
        <v>675</v>
      </c>
      <c r="AP36" s="1" t="s">
        <v>676</v>
      </c>
      <c r="AQ36" s="1" t="s">
        <v>677</v>
      </c>
      <c r="AR36" s="1" t="s">
        <v>62</v>
      </c>
      <c r="AS36" s="1" t="s">
        <v>1008</v>
      </c>
      <c r="AT36" s="1" t="s">
        <v>1009</v>
      </c>
      <c r="AU36" s="1" t="s">
        <v>1010</v>
      </c>
      <c r="AV36" s="1" t="s">
        <v>1011</v>
      </c>
      <c r="AW36" s="1"/>
      <c r="AX36" s="1"/>
      <c r="AY36" s="1"/>
      <c r="AZ36" s="1"/>
    </row>
    <row r="37" spans="1:52" ht="25.5" customHeight="1">
      <c r="A37" s="1"/>
      <c r="B37" s="19"/>
      <c r="C37" s="28" t="s">
        <v>325</v>
      </c>
      <c r="D37" s="14" t="s">
        <v>128</v>
      </c>
      <c r="E37" s="15" t="s">
        <v>1012</v>
      </c>
      <c r="F37" s="33" t="s">
        <v>883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>
        <v>8.8</v>
      </c>
      <c r="W37" s="34">
        <v>0</v>
      </c>
      <c r="X37" s="34">
        <v>2485.2</v>
      </c>
      <c r="Y37" s="34">
        <v>2721.3</v>
      </c>
      <c r="Z37" s="34"/>
      <c r="AA37" s="34">
        <v>2966.2</v>
      </c>
      <c r="AB37" s="34">
        <v>3218.3</v>
      </c>
      <c r="AC37" s="13"/>
      <c r="AD37" s="8"/>
      <c r="AE37" s="1"/>
      <c r="AF37" s="1" t="s">
        <v>1013</v>
      </c>
      <c r="AG37" s="1" t="s">
        <v>1014</v>
      </c>
      <c r="AH37" s="1" t="s">
        <v>1015</v>
      </c>
      <c r="AI37" s="1" t="s">
        <v>1016</v>
      </c>
      <c r="AJ37" s="1" t="s">
        <v>1017</v>
      </c>
      <c r="AK37" s="1" t="s">
        <v>1018</v>
      </c>
      <c r="AL37" s="1" t="s">
        <v>1019</v>
      </c>
      <c r="AM37" s="1" t="s">
        <v>1020</v>
      </c>
      <c r="AN37" s="1" t="s">
        <v>29</v>
      </c>
      <c r="AO37" s="1" t="s">
        <v>30</v>
      </c>
      <c r="AP37" s="1" t="s">
        <v>31</v>
      </c>
      <c r="AQ37" s="1" t="s">
        <v>387</v>
      </c>
      <c r="AR37" s="1" t="s">
        <v>388</v>
      </c>
      <c r="AS37" s="1" t="s">
        <v>32</v>
      </c>
      <c r="AT37" s="1" t="s">
        <v>33</v>
      </c>
      <c r="AU37" s="1" t="s">
        <v>34</v>
      </c>
      <c r="AV37" s="1" t="s">
        <v>35</v>
      </c>
      <c r="AW37" s="1"/>
      <c r="AX37" s="1"/>
      <c r="AY37" s="1"/>
      <c r="AZ37" s="1"/>
    </row>
    <row r="38" spans="1:52" ht="84" customHeight="1">
      <c r="A38" s="1"/>
      <c r="B38" s="19"/>
      <c r="C38" s="28" t="s">
        <v>326</v>
      </c>
      <c r="D38" s="14" t="s">
        <v>343</v>
      </c>
      <c r="E38" s="15" t="s">
        <v>36</v>
      </c>
      <c r="F38" s="33" t="s">
        <v>883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4">
        <v>21466.7</v>
      </c>
      <c r="W38" s="34">
        <v>20228.6</v>
      </c>
      <c r="X38" s="34">
        <v>1357</v>
      </c>
      <c r="Y38" s="34">
        <v>1485.9</v>
      </c>
      <c r="Z38" s="34"/>
      <c r="AA38" s="34">
        <v>1619.6</v>
      </c>
      <c r="AB38" s="34">
        <v>1757.3</v>
      </c>
      <c r="AC38" s="13"/>
      <c r="AD38" s="8"/>
      <c r="AE38" s="1"/>
      <c r="AF38" s="1" t="s">
        <v>389</v>
      </c>
      <c r="AG38" s="1" t="s">
        <v>390</v>
      </c>
      <c r="AH38" s="1" t="s">
        <v>391</v>
      </c>
      <c r="AI38" s="1" t="s">
        <v>392</v>
      </c>
      <c r="AJ38" s="1" t="s">
        <v>1021</v>
      </c>
      <c r="AK38" s="1" t="s">
        <v>1022</v>
      </c>
      <c r="AL38" s="1" t="s">
        <v>1023</v>
      </c>
      <c r="AM38" s="1" t="s">
        <v>1024</v>
      </c>
      <c r="AN38" s="1" t="s">
        <v>1025</v>
      </c>
      <c r="AO38" s="1" t="s">
        <v>1026</v>
      </c>
      <c r="AP38" s="1" t="s">
        <v>1027</v>
      </c>
      <c r="AQ38" s="1" t="s">
        <v>1028</v>
      </c>
      <c r="AR38" s="1" t="s">
        <v>1029</v>
      </c>
      <c r="AS38" s="1" t="s">
        <v>1030</v>
      </c>
      <c r="AT38" s="1" t="s">
        <v>1031</v>
      </c>
      <c r="AU38" s="1" t="s">
        <v>1032</v>
      </c>
      <c r="AV38" s="1" t="s">
        <v>1033</v>
      </c>
      <c r="AW38" s="1"/>
      <c r="AX38" s="1"/>
      <c r="AY38" s="1"/>
      <c r="AZ38" s="1"/>
    </row>
    <row r="39" spans="1:52" ht="96.75" customHeight="1">
      <c r="A39" s="1"/>
      <c r="B39" s="23"/>
      <c r="C39" s="28" t="s">
        <v>327</v>
      </c>
      <c r="D39" s="14" t="s">
        <v>289</v>
      </c>
      <c r="E39" s="15" t="s">
        <v>1034</v>
      </c>
      <c r="F39" s="33" t="s">
        <v>771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4">
        <v>772.1</v>
      </c>
      <c r="W39" s="34">
        <v>741</v>
      </c>
      <c r="X39" s="34">
        <v>1896.2</v>
      </c>
      <c r="Y39" s="34">
        <v>2076.3</v>
      </c>
      <c r="Z39" s="34"/>
      <c r="AA39" s="34">
        <v>2263.2</v>
      </c>
      <c r="AB39" s="34">
        <v>2455.6</v>
      </c>
      <c r="AC39" s="13"/>
      <c r="AD39" s="8"/>
      <c r="AE39" s="1"/>
      <c r="AF39" s="1" t="s">
        <v>1035</v>
      </c>
      <c r="AG39" s="1" t="s">
        <v>1036</v>
      </c>
      <c r="AH39" s="1" t="s">
        <v>1037</v>
      </c>
      <c r="AI39" s="1" t="s">
        <v>1038</v>
      </c>
      <c r="AJ39" s="1" t="s">
        <v>1039</v>
      </c>
      <c r="AK39" s="1" t="s">
        <v>1040</v>
      </c>
      <c r="AL39" s="1" t="s">
        <v>1041</v>
      </c>
      <c r="AM39" s="1" t="s">
        <v>1042</v>
      </c>
      <c r="AN39" s="1" t="s">
        <v>1043</v>
      </c>
      <c r="AO39" s="1" t="s">
        <v>1044</v>
      </c>
      <c r="AP39" s="1" t="s">
        <v>1045</v>
      </c>
      <c r="AQ39" s="1" t="s">
        <v>425</v>
      </c>
      <c r="AR39" s="1" t="s">
        <v>426</v>
      </c>
      <c r="AS39" s="1" t="s">
        <v>427</v>
      </c>
      <c r="AT39" s="1" t="s">
        <v>428</v>
      </c>
      <c r="AU39" s="1" t="s">
        <v>429</v>
      </c>
      <c r="AV39" s="1" t="s">
        <v>430</v>
      </c>
      <c r="AW39" s="1"/>
      <c r="AX39" s="1"/>
      <c r="AY39" s="1"/>
      <c r="AZ39" s="1"/>
    </row>
    <row r="40" spans="1:52" ht="46.5" customHeight="1">
      <c r="A40" s="1"/>
      <c r="B40" s="19"/>
      <c r="C40" s="28" t="s">
        <v>328</v>
      </c>
      <c r="D40" s="14" t="s">
        <v>344</v>
      </c>
      <c r="E40" s="15" t="s">
        <v>921</v>
      </c>
      <c r="F40" s="33" t="s">
        <v>883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>
        <v>3044.7</v>
      </c>
      <c r="W40" s="34">
        <v>3044.7</v>
      </c>
      <c r="X40" s="34">
        <v>5028.5</v>
      </c>
      <c r="Y40" s="34">
        <v>5506.2</v>
      </c>
      <c r="Z40" s="34"/>
      <c r="AA40" s="34">
        <v>6001.7</v>
      </c>
      <c r="AB40" s="34">
        <v>6511.8</v>
      </c>
      <c r="AC40" s="13"/>
      <c r="AD40" s="8"/>
      <c r="AE40" s="1"/>
      <c r="AF40" s="1" t="s">
        <v>922</v>
      </c>
      <c r="AG40" s="1" t="s">
        <v>923</v>
      </c>
      <c r="AH40" s="1" t="s">
        <v>924</v>
      </c>
      <c r="AI40" s="1" t="s">
        <v>925</v>
      </c>
      <c r="AJ40" s="1" t="s">
        <v>926</v>
      </c>
      <c r="AK40" s="1" t="s">
        <v>927</v>
      </c>
      <c r="AL40" s="1" t="s">
        <v>263</v>
      </c>
      <c r="AM40" s="1" t="s">
        <v>264</v>
      </c>
      <c r="AN40" s="1" t="s">
        <v>265</v>
      </c>
      <c r="AO40" s="1" t="s">
        <v>266</v>
      </c>
      <c r="AP40" s="1" t="s">
        <v>267</v>
      </c>
      <c r="AQ40" s="1" t="s">
        <v>268</v>
      </c>
      <c r="AR40" s="1" t="s">
        <v>269</v>
      </c>
      <c r="AS40" s="1" t="s">
        <v>270</v>
      </c>
      <c r="AT40" s="1" t="s">
        <v>271</v>
      </c>
      <c r="AU40" s="1" t="s">
        <v>272</v>
      </c>
      <c r="AV40" s="1" t="s">
        <v>278</v>
      </c>
      <c r="AW40" s="1"/>
      <c r="AX40" s="1"/>
      <c r="AY40" s="1"/>
      <c r="AZ40" s="1"/>
    </row>
    <row r="41" spans="1:52" ht="32.25" customHeight="1">
      <c r="A41" s="1"/>
      <c r="B41" s="19"/>
      <c r="C41" s="28" t="s">
        <v>329</v>
      </c>
      <c r="D41" s="14" t="s">
        <v>345</v>
      </c>
      <c r="E41" s="15" t="s">
        <v>279</v>
      </c>
      <c r="F41" s="33" t="s">
        <v>768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>
        <v>1952.2</v>
      </c>
      <c r="W41" s="34">
        <v>1746.2</v>
      </c>
      <c r="X41" s="34">
        <v>2783.5</v>
      </c>
      <c r="Y41" s="34">
        <v>2784.6</v>
      </c>
      <c r="Z41" s="34"/>
      <c r="AA41" s="34">
        <v>3035.2</v>
      </c>
      <c r="AB41" s="34">
        <v>3293.2</v>
      </c>
      <c r="AC41" s="13"/>
      <c r="AD41" s="8"/>
      <c r="AE41" s="1"/>
      <c r="AF41" s="1" t="s">
        <v>280</v>
      </c>
      <c r="AG41" s="1" t="s">
        <v>281</v>
      </c>
      <c r="AH41" s="1" t="s">
        <v>282</v>
      </c>
      <c r="AI41" s="1" t="s">
        <v>901</v>
      </c>
      <c r="AJ41" s="1" t="s">
        <v>902</v>
      </c>
      <c r="AK41" s="1" t="s">
        <v>903</v>
      </c>
      <c r="AL41" s="1" t="s">
        <v>904</v>
      </c>
      <c r="AM41" s="1" t="s">
        <v>905</v>
      </c>
      <c r="AN41" s="1" t="s">
        <v>906</v>
      </c>
      <c r="AO41" s="1" t="s">
        <v>907</v>
      </c>
      <c r="AP41" s="1" t="s">
        <v>908</v>
      </c>
      <c r="AQ41" s="1" t="s">
        <v>909</v>
      </c>
      <c r="AR41" s="1" t="s">
        <v>910</v>
      </c>
      <c r="AS41" s="1" t="s">
        <v>911</v>
      </c>
      <c r="AT41" s="1" t="s">
        <v>912</v>
      </c>
      <c r="AU41" s="1" t="s">
        <v>913</v>
      </c>
      <c r="AV41" s="1" t="s">
        <v>914</v>
      </c>
      <c r="AW41" s="1"/>
      <c r="AX41" s="1"/>
      <c r="AY41" s="1"/>
      <c r="AZ41" s="1"/>
    </row>
    <row r="42" spans="1:52" ht="61.5" customHeight="1">
      <c r="A42" s="1"/>
      <c r="B42" s="19"/>
      <c r="C42" s="28" t="s">
        <v>330</v>
      </c>
      <c r="D42" s="14" t="s">
        <v>346</v>
      </c>
      <c r="E42" s="15" t="s">
        <v>915</v>
      </c>
      <c r="F42" s="33" t="s">
        <v>548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4">
        <v>579.9</v>
      </c>
      <c r="W42" s="34">
        <v>318.4</v>
      </c>
      <c r="X42" s="34">
        <v>1569.5</v>
      </c>
      <c r="Y42" s="34">
        <v>1718.7</v>
      </c>
      <c r="Z42" s="34"/>
      <c r="AA42" s="34">
        <v>1873.4</v>
      </c>
      <c r="AB42" s="34">
        <v>2032.6</v>
      </c>
      <c r="AC42" s="13"/>
      <c r="AD42" s="8"/>
      <c r="AE42" s="1"/>
      <c r="AF42" s="1" t="s">
        <v>916</v>
      </c>
      <c r="AG42" s="1" t="s">
        <v>917</v>
      </c>
      <c r="AH42" s="1" t="s">
        <v>918</v>
      </c>
      <c r="AI42" s="1" t="s">
        <v>919</v>
      </c>
      <c r="AJ42" s="1" t="s">
        <v>920</v>
      </c>
      <c r="AK42" s="1" t="s">
        <v>273</v>
      </c>
      <c r="AL42" s="1" t="s">
        <v>376</v>
      </c>
      <c r="AM42" s="1" t="s">
        <v>377</v>
      </c>
      <c r="AN42" s="1" t="s">
        <v>378</v>
      </c>
      <c r="AO42" s="1" t="s">
        <v>379</v>
      </c>
      <c r="AP42" s="1" t="s">
        <v>380</v>
      </c>
      <c r="AQ42" s="1" t="s">
        <v>381</v>
      </c>
      <c r="AR42" s="1" t="s">
        <v>382</v>
      </c>
      <c r="AS42" s="1" t="s">
        <v>383</v>
      </c>
      <c r="AT42" s="1" t="s">
        <v>384</v>
      </c>
      <c r="AU42" s="1" t="s">
        <v>385</v>
      </c>
      <c r="AV42" s="1" t="s">
        <v>386</v>
      </c>
      <c r="AW42" s="1"/>
      <c r="AX42" s="1"/>
      <c r="AY42" s="1"/>
      <c r="AZ42" s="1"/>
    </row>
    <row r="43" spans="1:52" ht="56.25" customHeight="1">
      <c r="A43" s="1"/>
      <c r="B43" s="23"/>
      <c r="C43" s="28" t="s">
        <v>331</v>
      </c>
      <c r="D43" s="14" t="s">
        <v>683</v>
      </c>
      <c r="E43" s="15" t="s">
        <v>403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404</v>
      </c>
      <c r="AG43" s="1" t="s">
        <v>406</v>
      </c>
      <c r="AH43" s="1" t="s">
        <v>407</v>
      </c>
      <c r="AI43" s="1" t="s">
        <v>408</v>
      </c>
      <c r="AJ43" s="1" t="s">
        <v>409</v>
      </c>
      <c r="AK43" s="1" t="s">
        <v>410</v>
      </c>
      <c r="AL43" s="1" t="s">
        <v>411</v>
      </c>
      <c r="AM43" s="1" t="s">
        <v>412</v>
      </c>
      <c r="AN43" s="1" t="s">
        <v>413</v>
      </c>
      <c r="AO43" s="1" t="s">
        <v>414</v>
      </c>
      <c r="AP43" s="1" t="s">
        <v>415</v>
      </c>
      <c r="AQ43" s="1" t="s">
        <v>416</v>
      </c>
      <c r="AR43" s="1" t="s">
        <v>419</v>
      </c>
      <c r="AS43" s="1" t="s">
        <v>420</v>
      </c>
      <c r="AT43" s="1" t="s">
        <v>421</v>
      </c>
      <c r="AU43" s="1" t="s">
        <v>422</v>
      </c>
      <c r="AV43" s="1" t="s">
        <v>423</v>
      </c>
      <c r="AW43" s="1"/>
      <c r="AX43" s="1"/>
      <c r="AY43" s="1"/>
      <c r="AZ43" s="1"/>
    </row>
    <row r="44" spans="1:52" ht="60" customHeight="1">
      <c r="A44" s="1"/>
      <c r="B44" s="19"/>
      <c r="C44" s="28" t="s">
        <v>332</v>
      </c>
      <c r="D44" s="14" t="s">
        <v>684</v>
      </c>
      <c r="E44" s="15" t="s">
        <v>424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775</v>
      </c>
      <c r="AG44" s="1" t="s">
        <v>776</v>
      </c>
      <c r="AH44" s="1" t="s">
        <v>777</v>
      </c>
      <c r="AI44" s="1" t="s">
        <v>778</v>
      </c>
      <c r="AJ44" s="1" t="s">
        <v>779</v>
      </c>
      <c r="AK44" s="1" t="s">
        <v>900</v>
      </c>
      <c r="AL44" s="1" t="s">
        <v>551</v>
      </c>
      <c r="AM44" s="1" t="s">
        <v>552</v>
      </c>
      <c r="AN44" s="1" t="s">
        <v>553</v>
      </c>
      <c r="AO44" s="1" t="s">
        <v>554</v>
      </c>
      <c r="AP44" s="1" t="s">
        <v>555</v>
      </c>
      <c r="AQ44" s="1" t="s">
        <v>556</v>
      </c>
      <c r="AR44" s="1" t="s">
        <v>557</v>
      </c>
      <c r="AS44" s="1" t="s">
        <v>558</v>
      </c>
      <c r="AT44" s="1" t="s">
        <v>549</v>
      </c>
      <c r="AU44" s="1" t="s">
        <v>550</v>
      </c>
      <c r="AV44" s="1" t="s">
        <v>189</v>
      </c>
      <c r="AW44" s="1"/>
      <c r="AX44" s="1"/>
      <c r="AY44" s="1"/>
      <c r="AZ44" s="1"/>
    </row>
    <row r="45" spans="1:52" ht="42" customHeight="1">
      <c r="A45" s="1"/>
      <c r="B45" s="23"/>
      <c r="C45" s="28" t="s">
        <v>333</v>
      </c>
      <c r="D45" s="14" t="s">
        <v>685</v>
      </c>
      <c r="E45" s="15" t="s">
        <v>190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191</v>
      </c>
      <c r="AG45" s="1" t="s">
        <v>192</v>
      </c>
      <c r="AH45" s="1" t="s">
        <v>193</v>
      </c>
      <c r="AI45" s="1" t="s">
        <v>194</v>
      </c>
      <c r="AJ45" s="1" t="s">
        <v>195</v>
      </c>
      <c r="AK45" s="1" t="s">
        <v>196</v>
      </c>
      <c r="AL45" s="1" t="s">
        <v>197</v>
      </c>
      <c r="AM45" s="1" t="s">
        <v>198</v>
      </c>
      <c r="AN45" s="1" t="s">
        <v>199</v>
      </c>
      <c r="AO45" s="1" t="s">
        <v>200</v>
      </c>
      <c r="AP45" s="1" t="s">
        <v>201</v>
      </c>
      <c r="AQ45" s="1" t="s">
        <v>202</v>
      </c>
      <c r="AR45" s="1" t="s">
        <v>203</v>
      </c>
      <c r="AS45" s="1" t="s">
        <v>204</v>
      </c>
      <c r="AT45" s="1" t="s">
        <v>205</v>
      </c>
      <c r="AU45" s="1" t="s">
        <v>206</v>
      </c>
      <c r="AV45" s="1" t="s">
        <v>207</v>
      </c>
      <c r="AW45" s="1"/>
      <c r="AX45" s="1"/>
      <c r="AY45" s="1"/>
      <c r="AZ45" s="1"/>
    </row>
    <row r="46" spans="1:52" ht="51" customHeight="1">
      <c r="A46" s="1"/>
      <c r="B46" s="23"/>
      <c r="C46" s="28" t="s">
        <v>334</v>
      </c>
      <c r="D46" s="14" t="s">
        <v>686</v>
      </c>
      <c r="E46" s="15" t="s">
        <v>208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209</v>
      </c>
      <c r="AG46" s="1" t="s">
        <v>210</v>
      </c>
      <c r="AH46" s="1" t="s">
        <v>211</v>
      </c>
      <c r="AI46" s="1" t="s">
        <v>212</v>
      </c>
      <c r="AJ46" s="1" t="s">
        <v>213</v>
      </c>
      <c r="AK46" s="1" t="s">
        <v>214</v>
      </c>
      <c r="AL46" s="1" t="s">
        <v>215</v>
      </c>
      <c r="AM46" s="1" t="s">
        <v>216</v>
      </c>
      <c r="AN46" s="1" t="s">
        <v>217</v>
      </c>
      <c r="AO46" s="1" t="s">
        <v>632</v>
      </c>
      <c r="AP46" s="1" t="s">
        <v>633</v>
      </c>
      <c r="AQ46" s="1" t="s">
        <v>25</v>
      </c>
      <c r="AR46" s="1" t="s">
        <v>14</v>
      </c>
      <c r="AS46" s="1" t="s">
        <v>928</v>
      </c>
      <c r="AT46" s="1" t="s">
        <v>929</v>
      </c>
      <c r="AU46" s="1" t="s">
        <v>930</v>
      </c>
      <c r="AV46" s="1" t="s">
        <v>104</v>
      </c>
      <c r="AW46" s="1"/>
      <c r="AX46" s="1"/>
      <c r="AY46" s="1"/>
      <c r="AZ46" s="1"/>
    </row>
    <row r="47" spans="1:52" ht="50.25" customHeight="1">
      <c r="A47" s="1"/>
      <c r="B47" s="19"/>
      <c r="C47" s="28" t="s">
        <v>335</v>
      </c>
      <c r="D47" s="14" t="s">
        <v>687</v>
      </c>
      <c r="E47" s="15" t="s">
        <v>105</v>
      </c>
      <c r="F47" s="33" t="s">
        <v>236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>
        <v>300</v>
      </c>
      <c r="Y47" s="34">
        <v>328.5</v>
      </c>
      <c r="Z47" s="34"/>
      <c r="AA47" s="34">
        <v>358.1</v>
      </c>
      <c r="AB47" s="34">
        <v>388.5</v>
      </c>
      <c r="AC47" s="13"/>
      <c r="AD47" s="8"/>
      <c r="AE47" s="1"/>
      <c r="AF47" s="1" t="s">
        <v>106</v>
      </c>
      <c r="AG47" s="1" t="s">
        <v>107</v>
      </c>
      <c r="AH47" s="1" t="s">
        <v>108</v>
      </c>
      <c r="AI47" s="1" t="s">
        <v>109</v>
      </c>
      <c r="AJ47" s="1" t="s">
        <v>110</v>
      </c>
      <c r="AK47" s="1" t="s">
        <v>111</v>
      </c>
      <c r="AL47" s="1" t="s">
        <v>112</v>
      </c>
      <c r="AM47" s="1" t="s">
        <v>113</v>
      </c>
      <c r="AN47" s="1" t="s">
        <v>114</v>
      </c>
      <c r="AO47" s="1" t="s">
        <v>115</v>
      </c>
      <c r="AP47" s="1" t="s">
        <v>116</v>
      </c>
      <c r="AQ47" s="1" t="s">
        <v>117</v>
      </c>
      <c r="AR47" s="1" t="s">
        <v>118</v>
      </c>
      <c r="AS47" s="1" t="s">
        <v>119</v>
      </c>
      <c r="AT47" s="1" t="s">
        <v>120</v>
      </c>
      <c r="AU47" s="1" t="s">
        <v>121</v>
      </c>
      <c r="AV47" s="1" t="s">
        <v>122</v>
      </c>
      <c r="AW47" s="1"/>
      <c r="AX47" s="1"/>
      <c r="AY47" s="1"/>
      <c r="AZ47" s="1"/>
    </row>
    <row r="48" spans="1:52" ht="80.25" customHeight="1">
      <c r="A48" s="1"/>
      <c r="B48" s="23"/>
      <c r="C48" s="28" t="s">
        <v>336</v>
      </c>
      <c r="D48" s="14" t="s">
        <v>63</v>
      </c>
      <c r="E48" s="15" t="s">
        <v>449</v>
      </c>
      <c r="F48" s="33" t="s">
        <v>883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>
        <v>4725.1</v>
      </c>
      <c r="W48" s="34">
        <v>4725.2</v>
      </c>
      <c r="X48" s="34">
        <v>4375.7</v>
      </c>
      <c r="Y48" s="34">
        <v>4791.4</v>
      </c>
      <c r="Z48" s="34"/>
      <c r="AA48" s="34">
        <v>4769.5</v>
      </c>
      <c r="AB48" s="34">
        <v>5174.9</v>
      </c>
      <c r="AC48" s="13"/>
      <c r="AD48" s="8"/>
      <c r="AE48" s="1"/>
      <c r="AF48" s="1" t="s">
        <v>450</v>
      </c>
      <c r="AG48" s="1" t="s">
        <v>451</v>
      </c>
      <c r="AH48" s="1" t="s">
        <v>452</v>
      </c>
      <c r="AI48" s="1" t="s">
        <v>399</v>
      </c>
      <c r="AJ48" s="1" t="s">
        <v>400</v>
      </c>
      <c r="AK48" s="1" t="s">
        <v>401</v>
      </c>
      <c r="AL48" s="1" t="s">
        <v>402</v>
      </c>
      <c r="AM48" s="1" t="s">
        <v>746</v>
      </c>
      <c r="AN48" s="1" t="s">
        <v>405</v>
      </c>
      <c r="AO48" s="1" t="s">
        <v>133</v>
      </c>
      <c r="AP48" s="1" t="s">
        <v>134</v>
      </c>
      <c r="AQ48" s="1" t="s">
        <v>747</v>
      </c>
      <c r="AR48" s="1" t="s">
        <v>748</v>
      </c>
      <c r="AS48" s="1" t="s">
        <v>749</v>
      </c>
      <c r="AT48" s="1" t="s">
        <v>750</v>
      </c>
      <c r="AU48" s="1" t="s">
        <v>751</v>
      </c>
      <c r="AV48" s="1" t="s">
        <v>752</v>
      </c>
      <c r="AW48" s="1"/>
      <c r="AX48" s="1"/>
      <c r="AY48" s="1"/>
      <c r="AZ48" s="1"/>
    </row>
    <row r="49" spans="1:52" ht="34.5" customHeight="1">
      <c r="A49" s="1"/>
      <c r="B49" s="23"/>
      <c r="C49" s="28" t="s">
        <v>337</v>
      </c>
      <c r="D49" s="14" t="s">
        <v>64</v>
      </c>
      <c r="E49" s="15" t="s">
        <v>753</v>
      </c>
      <c r="F49" s="33" t="s">
        <v>764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>
        <v>4494.7</v>
      </c>
      <c r="W49" s="34">
        <v>4470.7</v>
      </c>
      <c r="X49" s="34">
        <v>5274.7</v>
      </c>
      <c r="Y49" s="34">
        <v>5775.6</v>
      </c>
      <c r="Z49" s="34"/>
      <c r="AA49" s="34">
        <v>6295.4</v>
      </c>
      <c r="AB49" s="34">
        <v>6830.5</v>
      </c>
      <c r="AC49" s="13"/>
      <c r="AD49" s="8"/>
      <c r="AE49" s="1"/>
      <c r="AF49" s="1" t="s">
        <v>754</v>
      </c>
      <c r="AG49" s="1" t="s">
        <v>789</v>
      </c>
      <c r="AH49" s="1" t="s">
        <v>790</v>
      </c>
      <c r="AI49" s="1" t="s">
        <v>791</v>
      </c>
      <c r="AJ49" s="1" t="s">
        <v>792</v>
      </c>
      <c r="AK49" s="1" t="s">
        <v>1058</v>
      </c>
      <c r="AL49" s="1" t="s">
        <v>1059</v>
      </c>
      <c r="AM49" s="1" t="s">
        <v>1060</v>
      </c>
      <c r="AN49" s="1" t="s">
        <v>1061</v>
      </c>
      <c r="AO49" s="1" t="s">
        <v>1062</v>
      </c>
      <c r="AP49" s="1" t="s">
        <v>1063</v>
      </c>
      <c r="AQ49" s="1" t="s">
        <v>1064</v>
      </c>
      <c r="AR49" s="1" t="s">
        <v>1065</v>
      </c>
      <c r="AS49" s="1" t="s">
        <v>1066</v>
      </c>
      <c r="AT49" s="1" t="s">
        <v>1067</v>
      </c>
      <c r="AU49" s="1" t="s">
        <v>1068</v>
      </c>
      <c r="AV49" s="1" t="s">
        <v>1069</v>
      </c>
      <c r="AW49" s="1"/>
      <c r="AX49" s="1"/>
      <c r="AY49" s="1"/>
      <c r="AZ49" s="1"/>
    </row>
    <row r="50" spans="1:52" ht="76.5" customHeight="1">
      <c r="A50" s="1"/>
      <c r="B50" s="19"/>
      <c r="C50" s="28" t="s">
        <v>338</v>
      </c>
      <c r="D50" s="14" t="s">
        <v>65</v>
      </c>
      <c r="E50" s="15" t="s">
        <v>1070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 t="s">
        <v>1071</v>
      </c>
      <c r="AG50" s="1" t="s">
        <v>1072</v>
      </c>
      <c r="AH50" s="1" t="s">
        <v>1073</v>
      </c>
      <c r="AI50" s="1" t="s">
        <v>1074</v>
      </c>
      <c r="AJ50" s="1" t="s">
        <v>1075</v>
      </c>
      <c r="AK50" s="1" t="s">
        <v>1076</v>
      </c>
      <c r="AL50" s="1" t="s">
        <v>1077</v>
      </c>
      <c r="AM50" s="1" t="s">
        <v>86</v>
      </c>
      <c r="AN50" s="1" t="s">
        <v>87</v>
      </c>
      <c r="AO50" s="1" t="s">
        <v>88</v>
      </c>
      <c r="AP50" s="1" t="s">
        <v>89</v>
      </c>
      <c r="AQ50" s="1" t="s">
        <v>90</v>
      </c>
      <c r="AR50" s="1" t="s">
        <v>91</v>
      </c>
      <c r="AS50" s="1" t="s">
        <v>92</v>
      </c>
      <c r="AT50" s="1" t="s">
        <v>93</v>
      </c>
      <c r="AU50" s="1" t="s">
        <v>94</v>
      </c>
      <c r="AV50" s="1" t="s">
        <v>95</v>
      </c>
      <c r="AW50" s="1"/>
      <c r="AX50" s="1"/>
      <c r="AY50" s="1"/>
      <c r="AZ50" s="1"/>
    </row>
    <row r="51" spans="1:52" ht="28.5" customHeight="1">
      <c r="A51" s="5"/>
      <c r="B51" s="18"/>
      <c r="C51" s="28" t="s">
        <v>339</v>
      </c>
      <c r="D51" s="14" t="s">
        <v>1053</v>
      </c>
      <c r="E51" s="15" t="s">
        <v>96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 t="s">
        <v>97</v>
      </c>
      <c r="AG51" s="1" t="s">
        <v>98</v>
      </c>
      <c r="AH51" s="1" t="s">
        <v>99</v>
      </c>
      <c r="AI51" s="1" t="s">
        <v>100</v>
      </c>
      <c r="AJ51" s="1" t="s">
        <v>101</v>
      </c>
      <c r="AK51" s="1" t="s">
        <v>102</v>
      </c>
      <c r="AL51" s="1" t="s">
        <v>103</v>
      </c>
      <c r="AM51" s="1" t="s">
        <v>1108</v>
      </c>
      <c r="AN51" s="1" t="s">
        <v>1109</v>
      </c>
      <c r="AO51" s="1" t="s">
        <v>123</v>
      </c>
      <c r="AP51" s="1" t="s">
        <v>124</v>
      </c>
      <c r="AQ51" s="1" t="s">
        <v>125</v>
      </c>
      <c r="AR51" s="1" t="s">
        <v>126</v>
      </c>
      <c r="AS51" s="1" t="s">
        <v>495</v>
      </c>
      <c r="AT51" s="1" t="s">
        <v>496</v>
      </c>
      <c r="AU51" s="1" t="s">
        <v>497</v>
      </c>
      <c r="AV51" s="1" t="s">
        <v>498</v>
      </c>
      <c r="AW51" s="1"/>
      <c r="AX51" s="1"/>
      <c r="AY51" s="1"/>
      <c r="AZ51" s="1"/>
    </row>
    <row r="52" spans="1:52" ht="44.25" customHeight="1">
      <c r="A52" s="1"/>
      <c r="B52" s="18"/>
      <c r="C52" s="28" t="s">
        <v>340</v>
      </c>
      <c r="D52" s="14" t="s">
        <v>127</v>
      </c>
      <c r="E52" s="15" t="s">
        <v>499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 t="s">
        <v>500</v>
      </c>
      <c r="AG52" s="1" t="s">
        <v>501</v>
      </c>
      <c r="AH52" s="1" t="s">
        <v>502</v>
      </c>
      <c r="AI52" s="1" t="s">
        <v>503</v>
      </c>
      <c r="AJ52" s="1" t="s">
        <v>504</v>
      </c>
      <c r="AK52" s="1" t="s">
        <v>505</v>
      </c>
      <c r="AL52" s="1" t="s">
        <v>506</v>
      </c>
      <c r="AM52" s="1" t="s">
        <v>507</v>
      </c>
      <c r="AN52" s="1" t="s">
        <v>508</v>
      </c>
      <c r="AO52" s="1" t="s">
        <v>509</v>
      </c>
      <c r="AP52" s="1" t="s">
        <v>510</v>
      </c>
      <c r="AQ52" s="1" t="s">
        <v>511</v>
      </c>
      <c r="AR52" s="1" t="s">
        <v>512</v>
      </c>
      <c r="AS52" s="1" t="s">
        <v>135</v>
      </c>
      <c r="AT52" s="1" t="s">
        <v>446</v>
      </c>
      <c r="AU52" s="1" t="s">
        <v>447</v>
      </c>
      <c r="AV52" s="1" t="s">
        <v>448</v>
      </c>
      <c r="AW52" s="1"/>
      <c r="AX52" s="1"/>
      <c r="AY52" s="1"/>
      <c r="AZ52" s="1"/>
    </row>
    <row r="53" spans="1:52" ht="85.5" customHeight="1">
      <c r="A53" s="5"/>
      <c r="B53" s="18"/>
      <c r="C53" s="28" t="s">
        <v>443</v>
      </c>
      <c r="D53" s="11" t="s">
        <v>825</v>
      </c>
      <c r="E53" s="12" t="s">
        <v>826</v>
      </c>
      <c r="F53" s="33" t="s">
        <v>237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7">
        <v>8833.3</v>
      </c>
      <c r="W53" s="36">
        <v>8709.5</v>
      </c>
      <c r="X53" s="37">
        <v>13181.2</v>
      </c>
      <c r="Y53" s="37">
        <v>14433.4</v>
      </c>
      <c r="Z53" s="37"/>
      <c r="AA53" s="37">
        <v>15732.4</v>
      </c>
      <c r="AB53" s="37">
        <v>17079.9</v>
      </c>
      <c r="AC53" s="13"/>
      <c r="AD53" s="8"/>
      <c r="AE53" s="1"/>
      <c r="AF53" s="1" t="s">
        <v>827</v>
      </c>
      <c r="AG53" s="1" t="s">
        <v>828</v>
      </c>
      <c r="AH53" s="1" t="s">
        <v>829</v>
      </c>
      <c r="AI53" s="1" t="s">
        <v>830</v>
      </c>
      <c r="AJ53" s="1" t="s">
        <v>831</v>
      </c>
      <c r="AK53" s="1" t="s">
        <v>832</v>
      </c>
      <c r="AL53" s="1" t="s">
        <v>833</v>
      </c>
      <c r="AM53" s="1" t="s">
        <v>834</v>
      </c>
      <c r="AN53" s="1" t="s">
        <v>835</v>
      </c>
      <c r="AO53" s="1" t="s">
        <v>836</v>
      </c>
      <c r="AP53" s="1" t="s">
        <v>453</v>
      </c>
      <c r="AQ53" s="1" t="s">
        <v>454</v>
      </c>
      <c r="AR53" s="1" t="s">
        <v>455</v>
      </c>
      <c r="AS53" s="1" t="s">
        <v>456</v>
      </c>
      <c r="AT53" s="1" t="s">
        <v>457</v>
      </c>
      <c r="AU53" s="1" t="s">
        <v>458</v>
      </c>
      <c r="AV53" s="1" t="s">
        <v>459</v>
      </c>
      <c r="AW53" s="1"/>
      <c r="AX53" s="1"/>
      <c r="AY53" s="1"/>
      <c r="AZ53" s="1"/>
    </row>
    <row r="54" spans="1:52" ht="19.5" customHeight="1">
      <c r="A54" s="5"/>
      <c r="B54" s="18"/>
      <c r="C54" s="28" t="s">
        <v>154</v>
      </c>
      <c r="D54" s="11"/>
      <c r="E54" s="12"/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4.25" customHeight="1">
      <c r="A55" s="5"/>
      <c r="B55" s="18"/>
      <c r="C55" s="28" t="s">
        <v>155</v>
      </c>
      <c r="D55" s="11" t="s">
        <v>156</v>
      </c>
      <c r="E55" s="12"/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4.25" customHeight="1">
      <c r="A56" s="5"/>
      <c r="B56" s="18"/>
      <c r="C56" s="28" t="s">
        <v>157</v>
      </c>
      <c r="D56" s="11" t="s">
        <v>174</v>
      </c>
      <c r="E56" s="12"/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6.5" customHeight="1">
      <c r="A57" s="5"/>
      <c r="B57" s="18"/>
      <c r="C57" s="28" t="s">
        <v>158</v>
      </c>
      <c r="D57" s="11" t="s">
        <v>159</v>
      </c>
      <c r="E57" s="12"/>
      <c r="F57" s="3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/>
      <c r="Y57" s="34"/>
      <c r="Z57" s="34"/>
      <c r="AA57" s="34"/>
      <c r="AB57" s="34"/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5"/>
      <c r="B58" s="18"/>
      <c r="C58" s="28" t="s">
        <v>160</v>
      </c>
      <c r="D58" s="11" t="s">
        <v>161</v>
      </c>
      <c r="E58" s="12"/>
      <c r="F58" s="33" t="s">
        <v>237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>
        <v>1009.6</v>
      </c>
      <c r="W58" s="34">
        <v>1007.4</v>
      </c>
      <c r="X58" s="34">
        <v>952.7</v>
      </c>
      <c r="Y58" s="34">
        <v>1043.2</v>
      </c>
      <c r="Z58" s="34"/>
      <c r="AA58" s="34">
        <v>1137.1</v>
      </c>
      <c r="AB58" s="34">
        <v>1233.8</v>
      </c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8.75" customHeight="1">
      <c r="A59" s="5"/>
      <c r="B59" s="18"/>
      <c r="C59" s="28" t="s">
        <v>162</v>
      </c>
      <c r="D59" s="11" t="s">
        <v>163</v>
      </c>
      <c r="E59" s="12"/>
      <c r="F59" s="33" t="s">
        <v>237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>
        <v>1431</v>
      </c>
      <c r="W59" s="34">
        <v>1395.2</v>
      </c>
      <c r="X59" s="34">
        <v>1705.8</v>
      </c>
      <c r="Y59" s="34">
        <v>1867.9</v>
      </c>
      <c r="Z59" s="34"/>
      <c r="AA59" s="34">
        <v>2036</v>
      </c>
      <c r="AB59" s="34">
        <v>2219.2</v>
      </c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8.75" customHeight="1">
      <c r="A60" s="5"/>
      <c r="B60" s="18"/>
      <c r="C60" s="28" t="s">
        <v>177</v>
      </c>
      <c r="D60" s="11" t="s">
        <v>178</v>
      </c>
      <c r="E60" s="12"/>
      <c r="F60" s="33" t="s">
        <v>237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>
        <v>446.7</v>
      </c>
      <c r="W60" s="34">
        <v>412.7</v>
      </c>
      <c r="X60" s="34"/>
      <c r="Y60" s="34"/>
      <c r="Z60" s="34"/>
      <c r="AA60" s="34"/>
      <c r="AB60" s="34"/>
      <c r="AC60" s="13"/>
      <c r="AD60" s="8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25.5" customHeight="1">
      <c r="A61" s="5"/>
      <c r="B61" s="18"/>
      <c r="C61" s="28" t="s">
        <v>164</v>
      </c>
      <c r="D61" s="11" t="s">
        <v>773</v>
      </c>
      <c r="E61" s="12"/>
      <c r="F61" s="33" t="s">
        <v>237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>
        <v>4345.6</v>
      </c>
      <c r="Y61" s="34">
        <v>4758.4</v>
      </c>
      <c r="Z61" s="34"/>
      <c r="AA61" s="34">
        <v>5186.6</v>
      </c>
      <c r="AB61" s="34">
        <v>5627.5</v>
      </c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8.75" customHeight="1">
      <c r="A62" s="5"/>
      <c r="B62" s="18"/>
      <c r="C62" s="28" t="s">
        <v>175</v>
      </c>
      <c r="D62" s="11" t="s">
        <v>176</v>
      </c>
      <c r="E62" s="12"/>
      <c r="F62" s="3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/>
      <c r="Y62" s="34"/>
      <c r="Z62" s="34"/>
      <c r="AA62" s="34"/>
      <c r="AB62" s="34"/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8.75" customHeight="1">
      <c r="A63" s="5"/>
      <c r="B63" s="18"/>
      <c r="C63" s="28" t="s">
        <v>165</v>
      </c>
      <c r="D63" s="11" t="s">
        <v>166</v>
      </c>
      <c r="E63" s="12"/>
      <c r="F63" s="33" t="s">
        <v>237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>
        <v>3159.6</v>
      </c>
      <c r="W63" s="34">
        <v>3158.2</v>
      </c>
      <c r="X63" s="34">
        <v>3383.7</v>
      </c>
      <c r="Y63" s="34">
        <v>3705.1</v>
      </c>
      <c r="Z63" s="34"/>
      <c r="AA63" s="34">
        <v>4038.6</v>
      </c>
      <c r="AB63" s="34">
        <v>4381.9</v>
      </c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8.75" customHeight="1">
      <c r="A64" s="5"/>
      <c r="B64" s="18"/>
      <c r="C64" s="28" t="s">
        <v>167</v>
      </c>
      <c r="D64" s="11" t="s">
        <v>168</v>
      </c>
      <c r="E64" s="12"/>
      <c r="F64" s="33" t="s">
        <v>237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>
        <v>1785.7</v>
      </c>
      <c r="W64" s="34">
        <v>1741</v>
      </c>
      <c r="X64" s="34">
        <v>1210.8</v>
      </c>
      <c r="Y64" s="34">
        <v>1325.8</v>
      </c>
      <c r="Z64" s="34"/>
      <c r="AA64" s="34">
        <v>1445.1</v>
      </c>
      <c r="AB64" s="34">
        <v>1567.9</v>
      </c>
      <c r="AC64" s="13"/>
      <c r="AD64" s="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8.75" customHeight="1">
      <c r="A65" s="5"/>
      <c r="B65" s="18"/>
      <c r="C65" s="28" t="s">
        <v>169</v>
      </c>
      <c r="D65" s="11" t="s">
        <v>170</v>
      </c>
      <c r="E65" s="12"/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/>
      <c r="W65" s="34"/>
      <c r="X65" s="34"/>
      <c r="Y65" s="34"/>
      <c r="Z65" s="34"/>
      <c r="AA65" s="34"/>
      <c r="AB65" s="34"/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8.75" customHeight="1">
      <c r="A66" s="5"/>
      <c r="B66" s="18"/>
      <c r="C66" s="35" t="s">
        <v>274</v>
      </c>
      <c r="D66" s="11" t="s">
        <v>275</v>
      </c>
      <c r="E66" s="12"/>
      <c r="F66" s="33" t="s">
        <v>237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>
        <v>137.6</v>
      </c>
      <c r="W66" s="34">
        <v>133</v>
      </c>
      <c r="X66" s="34">
        <v>113.4</v>
      </c>
      <c r="Y66" s="34">
        <v>124.2</v>
      </c>
      <c r="Z66" s="34"/>
      <c r="AA66" s="34">
        <v>135.4</v>
      </c>
      <c r="AB66" s="34">
        <v>146.9</v>
      </c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8.75" customHeight="1">
      <c r="A67" s="5"/>
      <c r="B67" s="18"/>
      <c r="C67" s="28" t="s">
        <v>171</v>
      </c>
      <c r="D67" s="11" t="s">
        <v>172</v>
      </c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24.75" customHeight="1">
      <c r="A68" s="5"/>
      <c r="B68" s="18"/>
      <c r="C68" s="28" t="s">
        <v>173</v>
      </c>
      <c r="D68" s="11" t="s">
        <v>63</v>
      </c>
      <c r="E68" s="12"/>
      <c r="F68" s="33" t="s">
        <v>237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>
        <v>863.1</v>
      </c>
      <c r="W68" s="34">
        <v>862</v>
      </c>
      <c r="X68" s="34">
        <v>1469.2</v>
      </c>
      <c r="Y68" s="34">
        <v>1608.8</v>
      </c>
      <c r="Z68" s="34"/>
      <c r="AA68" s="34">
        <v>1753.6</v>
      </c>
      <c r="AB68" s="34">
        <v>1902.7</v>
      </c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/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8.75" customHeight="1">
      <c r="A70" s="5"/>
      <c r="B70" s="18"/>
      <c r="C70" s="28"/>
      <c r="D70" s="11"/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7"/>
      <c r="C71" s="16"/>
      <c r="D71" s="11" t="s">
        <v>460</v>
      </c>
      <c r="E71" s="12"/>
      <c r="F71" s="3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/>
      <c r="W71" s="34"/>
      <c r="X71" s="34"/>
      <c r="Y71" s="34"/>
      <c r="Z71" s="34"/>
      <c r="AA71" s="34"/>
      <c r="AB71" s="34"/>
      <c r="AC71" s="13"/>
      <c r="AD71" s="8"/>
      <c r="AE71" s="1"/>
      <c r="AF71" s="1" t="s">
        <v>1082</v>
      </c>
      <c r="AG71" s="1" t="s">
        <v>1083</v>
      </c>
      <c r="AH71" s="1" t="s">
        <v>1084</v>
      </c>
      <c r="AI71" s="1" t="s">
        <v>1085</v>
      </c>
      <c r="AJ71" s="1" t="s">
        <v>1086</v>
      </c>
      <c r="AK71" s="1" t="s">
        <v>1087</v>
      </c>
      <c r="AL71" s="1" t="s">
        <v>1088</v>
      </c>
      <c r="AM71" s="1" t="s">
        <v>1089</v>
      </c>
      <c r="AN71" s="1" t="s">
        <v>1090</v>
      </c>
      <c r="AO71" s="1" t="s">
        <v>1091</v>
      </c>
      <c r="AP71" s="1" t="s">
        <v>147</v>
      </c>
      <c r="AQ71" s="1" t="s">
        <v>148</v>
      </c>
      <c r="AR71" s="1" t="s">
        <v>149</v>
      </c>
      <c r="AS71" s="1" t="s">
        <v>150</v>
      </c>
      <c r="AT71" s="1" t="s">
        <v>151</v>
      </c>
      <c r="AU71" s="1" t="s">
        <v>152</v>
      </c>
      <c r="AV71" s="1" t="s">
        <v>153</v>
      </c>
      <c r="AW71" s="1"/>
      <c r="AX71" s="1"/>
      <c r="AY71" s="1"/>
      <c r="AZ71" s="1"/>
    </row>
    <row r="72" spans="1:52" ht="72.75" customHeight="1">
      <c r="A72" s="1"/>
      <c r="B72" s="17"/>
      <c r="C72" s="28" t="s">
        <v>444</v>
      </c>
      <c r="D72" s="11" t="s">
        <v>870</v>
      </c>
      <c r="E72" s="12" t="s">
        <v>871</v>
      </c>
      <c r="F72" s="33" t="s">
        <v>886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34"/>
      <c r="W72" s="34"/>
      <c r="X72" s="34">
        <v>353.4</v>
      </c>
      <c r="Y72" s="34">
        <v>2004.7</v>
      </c>
      <c r="Z72" s="34"/>
      <c r="AA72" s="34">
        <v>2185.1</v>
      </c>
      <c r="AB72" s="34">
        <v>2370.8</v>
      </c>
      <c r="AC72" s="13"/>
      <c r="AD72" s="8"/>
      <c r="AE72" s="1"/>
      <c r="AF72" s="1" t="s">
        <v>872</v>
      </c>
      <c r="AG72" s="1" t="s">
        <v>873</v>
      </c>
      <c r="AH72" s="1" t="s">
        <v>874</v>
      </c>
      <c r="AI72" s="1" t="s">
        <v>875</v>
      </c>
      <c r="AJ72" s="1" t="s">
        <v>876</v>
      </c>
      <c r="AK72" s="1" t="s">
        <v>877</v>
      </c>
      <c r="AL72" s="1" t="s">
        <v>878</v>
      </c>
      <c r="AM72" s="1" t="s">
        <v>879</v>
      </c>
      <c r="AN72" s="1" t="s">
        <v>880</v>
      </c>
      <c r="AO72" s="1" t="s">
        <v>881</v>
      </c>
      <c r="AP72" s="1" t="s">
        <v>882</v>
      </c>
      <c r="AQ72" s="1" t="s">
        <v>999</v>
      </c>
      <c r="AR72" s="1" t="s">
        <v>1000</v>
      </c>
      <c r="AS72" s="1" t="s">
        <v>1001</v>
      </c>
      <c r="AT72" s="1" t="s">
        <v>1002</v>
      </c>
      <c r="AU72" s="1" t="s">
        <v>1003</v>
      </c>
      <c r="AV72" s="1" t="s">
        <v>1004</v>
      </c>
      <c r="AW72" s="1"/>
      <c r="AX72" s="1"/>
      <c r="AY72" s="1"/>
      <c r="AZ72" s="1"/>
    </row>
    <row r="73" spans="1:52" ht="12.75">
      <c r="A73" s="1"/>
      <c r="B73" s="18"/>
      <c r="C73" s="16"/>
      <c r="D73" s="11" t="s">
        <v>460</v>
      </c>
      <c r="E73" s="12"/>
      <c r="F73" s="3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4"/>
      <c r="W73" s="34"/>
      <c r="X73" s="34"/>
      <c r="Y73" s="34"/>
      <c r="Z73" s="34"/>
      <c r="AA73" s="34"/>
      <c r="AB73" s="34"/>
      <c r="AC73" s="13"/>
      <c r="AD73" s="8"/>
      <c r="AE73" s="1"/>
      <c r="AF73" s="1" t="s">
        <v>2</v>
      </c>
      <c r="AG73" s="1" t="s">
        <v>3</v>
      </c>
      <c r="AH73" s="1" t="s">
        <v>859</v>
      </c>
      <c r="AI73" s="1" t="s">
        <v>860</v>
      </c>
      <c r="AJ73" s="1" t="s">
        <v>861</v>
      </c>
      <c r="AK73" s="1" t="s">
        <v>862</v>
      </c>
      <c r="AL73" s="1" t="s">
        <v>863</v>
      </c>
      <c r="AM73" s="1" t="s">
        <v>864</v>
      </c>
      <c r="AN73" s="1" t="s">
        <v>865</v>
      </c>
      <c r="AO73" s="1" t="s">
        <v>866</v>
      </c>
      <c r="AP73" s="1" t="s">
        <v>867</v>
      </c>
      <c r="AQ73" s="1" t="s">
        <v>868</v>
      </c>
      <c r="AR73" s="1" t="s">
        <v>513</v>
      </c>
      <c r="AS73" s="1" t="s">
        <v>258</v>
      </c>
      <c r="AT73" s="1" t="s">
        <v>521</v>
      </c>
      <c r="AU73" s="1" t="s">
        <v>983</v>
      </c>
      <c r="AV73" s="1" t="s">
        <v>984</v>
      </c>
      <c r="AW73" s="1"/>
      <c r="AX73" s="1"/>
      <c r="AY73" s="1"/>
      <c r="AZ73" s="1"/>
    </row>
    <row r="74" spans="1:52" ht="100.5" customHeight="1">
      <c r="A74" s="1"/>
      <c r="B74" s="19"/>
      <c r="C74" s="28" t="s">
        <v>445</v>
      </c>
      <c r="D74" s="11" t="s">
        <v>290</v>
      </c>
      <c r="E74" s="12" t="s">
        <v>985</v>
      </c>
      <c r="F74" s="33" t="s">
        <v>276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>
        <v>19387.8</v>
      </c>
      <c r="W74" s="34">
        <v>18996.7</v>
      </c>
      <c r="X74" s="34">
        <v>2263.8</v>
      </c>
      <c r="Y74" s="34">
        <v>2478.9</v>
      </c>
      <c r="Z74" s="34"/>
      <c r="AA74" s="34">
        <v>2702</v>
      </c>
      <c r="AB74" s="34">
        <v>2931.7</v>
      </c>
      <c r="AC74" s="13"/>
      <c r="AD74" s="8"/>
      <c r="AE74" s="1"/>
      <c r="AF74" s="1" t="s">
        <v>986</v>
      </c>
      <c r="AG74" s="1" t="s">
        <v>987</v>
      </c>
      <c r="AH74" s="1" t="s">
        <v>988</v>
      </c>
      <c r="AI74" s="1" t="s">
        <v>989</v>
      </c>
      <c r="AJ74" s="1" t="s">
        <v>990</v>
      </c>
      <c r="AK74" s="1" t="s">
        <v>991</v>
      </c>
      <c r="AL74" s="1" t="s">
        <v>992</v>
      </c>
      <c r="AM74" s="1" t="s">
        <v>993</v>
      </c>
      <c r="AN74" s="1" t="s">
        <v>994</v>
      </c>
      <c r="AO74" s="1" t="s">
        <v>995</v>
      </c>
      <c r="AP74" s="1" t="s">
        <v>996</v>
      </c>
      <c r="AQ74" s="1" t="s">
        <v>997</v>
      </c>
      <c r="AR74" s="1" t="s">
        <v>998</v>
      </c>
      <c r="AS74" s="1" t="s">
        <v>1093</v>
      </c>
      <c r="AT74" s="1" t="s">
        <v>1094</v>
      </c>
      <c r="AU74" s="1" t="s">
        <v>1095</v>
      </c>
      <c r="AV74" s="1" t="s">
        <v>1096</v>
      </c>
      <c r="AW74" s="1"/>
      <c r="AX74" s="1"/>
      <c r="AY74" s="1"/>
      <c r="AZ74" s="1"/>
    </row>
    <row r="75" spans="1:52" ht="12.75">
      <c r="A75" s="1"/>
      <c r="B75" s="19"/>
      <c r="C75" s="16"/>
      <c r="D75" s="11" t="s">
        <v>460</v>
      </c>
      <c r="E75" s="12"/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1097</v>
      </c>
      <c r="AG75" s="1" t="s">
        <v>1098</v>
      </c>
      <c r="AH75" s="1" t="s">
        <v>1099</v>
      </c>
      <c r="AI75" s="1" t="s">
        <v>179</v>
      </c>
      <c r="AJ75" s="1" t="s">
        <v>180</v>
      </c>
      <c r="AK75" s="1" t="s">
        <v>181</v>
      </c>
      <c r="AL75" s="1" t="s">
        <v>519</v>
      </c>
      <c r="AM75" s="1" t="s">
        <v>520</v>
      </c>
      <c r="AN75" s="1" t="s">
        <v>141</v>
      </c>
      <c r="AO75" s="1" t="s">
        <v>142</v>
      </c>
      <c r="AP75" s="1" t="s">
        <v>143</v>
      </c>
      <c r="AQ75" s="1" t="s">
        <v>523</v>
      </c>
      <c r="AR75" s="1" t="s">
        <v>524</v>
      </c>
      <c r="AS75" s="1" t="s">
        <v>525</v>
      </c>
      <c r="AT75" s="1" t="s">
        <v>526</v>
      </c>
      <c r="AU75" s="1" t="s">
        <v>226</v>
      </c>
      <c r="AV75" s="1" t="s">
        <v>227</v>
      </c>
      <c r="AW75" s="1"/>
      <c r="AX75" s="1"/>
      <c r="AY75" s="1"/>
      <c r="AZ75" s="1"/>
    </row>
    <row r="76" spans="1:52" ht="29.25" customHeight="1">
      <c r="A76" s="1"/>
      <c r="B76" s="19"/>
      <c r="C76" s="28"/>
      <c r="D76" s="10" t="s">
        <v>228</v>
      </c>
      <c r="E76" s="27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>
        <v>344917.7</v>
      </c>
      <c r="W76" s="34">
        <v>335302.1</v>
      </c>
      <c r="X76" s="34">
        <v>260783.7</v>
      </c>
      <c r="Y76" s="34">
        <v>349184</v>
      </c>
      <c r="Z76" s="34"/>
      <c r="AA76" s="34">
        <v>380156.9</v>
      </c>
      <c r="AB76" s="34">
        <v>412480.3</v>
      </c>
      <c r="AC76" s="13"/>
      <c r="AD76" s="8"/>
      <c r="AE76" s="1"/>
      <c r="AF76" s="1" t="s">
        <v>229</v>
      </c>
      <c r="AG76" s="1" t="s">
        <v>230</v>
      </c>
      <c r="AH76" s="1" t="s">
        <v>231</v>
      </c>
      <c r="AI76" s="1" t="s">
        <v>232</v>
      </c>
      <c r="AJ76" s="1" t="s">
        <v>233</v>
      </c>
      <c r="AK76" s="1" t="s">
        <v>234</v>
      </c>
      <c r="AL76" s="1" t="s">
        <v>235</v>
      </c>
      <c r="AM76" s="1" t="s">
        <v>838</v>
      </c>
      <c r="AN76" s="1" t="s">
        <v>839</v>
      </c>
      <c r="AO76" s="1" t="s">
        <v>223</v>
      </c>
      <c r="AP76" s="1" t="s">
        <v>224</v>
      </c>
      <c r="AQ76" s="1" t="s">
        <v>225</v>
      </c>
      <c r="AR76" s="1" t="s">
        <v>560</v>
      </c>
      <c r="AS76" s="1" t="s">
        <v>561</v>
      </c>
      <c r="AT76" s="1" t="s">
        <v>562</v>
      </c>
      <c r="AU76" s="1" t="s">
        <v>563</v>
      </c>
      <c r="AV76" s="1" t="s">
        <v>564</v>
      </c>
      <c r="AW76" s="1"/>
      <c r="AX76" s="1"/>
      <c r="AY76" s="1"/>
      <c r="AZ76" s="1"/>
    </row>
    <row r="77" spans="1:52" ht="13.5" customHeight="1">
      <c r="A77" s="1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53" t="s">
        <v>1055</v>
      </c>
      <c r="D80" s="53"/>
      <c r="E80" s="53"/>
      <c r="F80" s="53"/>
      <c r="G80" s="53"/>
      <c r="H80" s="53"/>
      <c r="I80" s="53"/>
      <c r="J80" s="5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53" t="s">
        <v>1056</v>
      </c>
      <c r="D81" s="53"/>
      <c r="E81" s="53"/>
      <c r="F81" s="53"/>
      <c r="G81" s="53"/>
      <c r="H81" s="53"/>
      <c r="I81" s="53"/>
      <c r="J81" s="5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6:29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</sheetData>
  <mergeCells count="18">
    <mergeCell ref="C80:J80"/>
    <mergeCell ref="C81:J81"/>
    <mergeCell ref="C4:AC4"/>
    <mergeCell ref="C5:E7"/>
    <mergeCell ref="F5:F7"/>
    <mergeCell ref="G5:S5"/>
    <mergeCell ref="T5:AB5"/>
    <mergeCell ref="AC5:AC7"/>
    <mergeCell ref="G6:G7"/>
    <mergeCell ref="H6:K6"/>
    <mergeCell ref="AA2:AC3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63"/>
  <sheetViews>
    <sheetView zoomScale="75" zoomScaleNormal="75" workbookViewId="0" topLeftCell="B2">
      <selection activeCell="F10" sqref="F1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26.625" style="2" customWidth="1"/>
    <col min="7" max="8" width="0" style="2" hidden="1" customWidth="1"/>
    <col min="9" max="9" width="13.00390625" style="2" hidden="1" customWidth="1"/>
    <col min="10" max="10" width="12.00390625" style="2" hidden="1" customWidth="1"/>
    <col min="11" max="11" width="9.75390625" style="2" hidden="1" customWidth="1"/>
    <col min="12" max="12" width="0" style="2" hidden="1" customWidth="1"/>
    <col min="13" max="13" width="11.25390625" style="2" hidden="1" customWidth="1"/>
    <col min="14" max="14" width="12.00390625" style="2" hidden="1" customWidth="1"/>
    <col min="15" max="15" width="9.75390625" style="2" hidden="1" customWidth="1"/>
    <col min="16" max="16" width="0" style="2" hidden="1" customWidth="1"/>
    <col min="17" max="17" width="10.00390625" style="2" hidden="1" customWidth="1"/>
    <col min="18" max="18" width="11.375" style="2" hidden="1" customWidth="1"/>
    <col min="19" max="19" width="10.375" style="2" hidden="1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2.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734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8" t="s">
        <v>848</v>
      </c>
      <c r="AB2" s="49"/>
      <c r="AC2" s="49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735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0"/>
      <c r="AB3" s="51"/>
      <c r="AC3" s="51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736</v>
      </c>
      <c r="B4" s="1"/>
      <c r="C4" s="54" t="s">
        <v>702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52" t="s">
        <v>737</v>
      </c>
      <c r="D5" s="52"/>
      <c r="E5" s="52"/>
      <c r="F5" s="52" t="s">
        <v>738</v>
      </c>
      <c r="G5" s="52" t="s">
        <v>739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1054</v>
      </c>
      <c r="U5" s="52"/>
      <c r="V5" s="52"/>
      <c r="W5" s="52"/>
      <c r="X5" s="52"/>
      <c r="Y5" s="52"/>
      <c r="Z5" s="52"/>
      <c r="AA5" s="52"/>
      <c r="AB5" s="52"/>
      <c r="AC5" s="52" t="s">
        <v>740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741</v>
      </c>
      <c r="B6" s="7"/>
      <c r="C6" s="52"/>
      <c r="D6" s="52"/>
      <c r="E6" s="52"/>
      <c r="F6" s="52"/>
      <c r="G6" s="52"/>
      <c r="H6" s="52" t="s">
        <v>742</v>
      </c>
      <c r="I6" s="52"/>
      <c r="J6" s="52"/>
      <c r="K6" s="52"/>
      <c r="L6" s="52" t="s">
        <v>743</v>
      </c>
      <c r="M6" s="52"/>
      <c r="N6" s="52"/>
      <c r="O6" s="52"/>
      <c r="P6" s="52" t="s">
        <v>393</v>
      </c>
      <c r="Q6" s="52"/>
      <c r="R6" s="52"/>
      <c r="S6" s="52"/>
      <c r="T6" s="52"/>
      <c r="U6" s="52" t="s">
        <v>394</v>
      </c>
      <c r="V6" s="52"/>
      <c r="W6" s="52"/>
      <c r="X6" s="52" t="s">
        <v>395</v>
      </c>
      <c r="Y6" s="52" t="s">
        <v>946</v>
      </c>
      <c r="Z6" s="52" t="s">
        <v>947</v>
      </c>
      <c r="AA6" s="52"/>
      <c r="AB6" s="52"/>
      <c r="AC6" s="52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948</v>
      </c>
      <c r="B7" s="7"/>
      <c r="C7" s="52"/>
      <c r="D7" s="52"/>
      <c r="E7" s="52"/>
      <c r="F7" s="52"/>
      <c r="G7" s="52"/>
      <c r="H7" s="9"/>
      <c r="I7" s="9" t="s">
        <v>949</v>
      </c>
      <c r="J7" s="9" t="s">
        <v>950</v>
      </c>
      <c r="K7" s="9" t="s">
        <v>951</v>
      </c>
      <c r="L7" s="9"/>
      <c r="M7" s="9" t="s">
        <v>949</v>
      </c>
      <c r="N7" s="9" t="s">
        <v>950</v>
      </c>
      <c r="O7" s="9" t="s">
        <v>951</v>
      </c>
      <c r="P7" s="9"/>
      <c r="Q7" s="9" t="s">
        <v>949</v>
      </c>
      <c r="R7" s="9" t="s">
        <v>950</v>
      </c>
      <c r="S7" s="9" t="s">
        <v>951</v>
      </c>
      <c r="T7" s="52"/>
      <c r="U7" s="9"/>
      <c r="V7" s="9" t="s">
        <v>952</v>
      </c>
      <c r="W7" s="9" t="s">
        <v>953</v>
      </c>
      <c r="X7" s="52"/>
      <c r="Y7" s="52"/>
      <c r="Z7" s="9"/>
      <c r="AA7" s="9" t="s">
        <v>954</v>
      </c>
      <c r="AB7" s="9" t="s">
        <v>955</v>
      </c>
      <c r="AC7" s="52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956</v>
      </c>
      <c r="B8" s="17"/>
      <c r="C8" s="9" t="s">
        <v>957</v>
      </c>
      <c r="D8" s="9" t="s">
        <v>958</v>
      </c>
      <c r="E8" s="9" t="s">
        <v>959</v>
      </c>
      <c r="F8" s="9" t="s">
        <v>960</v>
      </c>
      <c r="G8" s="9"/>
      <c r="H8" s="9"/>
      <c r="I8" s="9" t="s">
        <v>961</v>
      </c>
      <c r="J8" s="9" t="s">
        <v>962</v>
      </c>
      <c r="K8" s="9" t="s">
        <v>963</v>
      </c>
      <c r="L8" s="9"/>
      <c r="M8" s="9" t="s">
        <v>964</v>
      </c>
      <c r="N8" s="9" t="s">
        <v>965</v>
      </c>
      <c r="O8" s="9" t="s">
        <v>966</v>
      </c>
      <c r="P8" s="9"/>
      <c r="Q8" s="9" t="s">
        <v>967</v>
      </c>
      <c r="R8" s="9" t="s">
        <v>968</v>
      </c>
      <c r="S8" s="9" t="s">
        <v>969</v>
      </c>
      <c r="T8" s="9"/>
      <c r="U8" s="9"/>
      <c r="V8" s="9" t="s">
        <v>970</v>
      </c>
      <c r="W8" s="9" t="s">
        <v>971</v>
      </c>
      <c r="X8" s="9" t="s">
        <v>972</v>
      </c>
      <c r="Y8" s="9" t="s">
        <v>973</v>
      </c>
      <c r="Z8" s="9"/>
      <c r="AA8" s="9" t="s">
        <v>974</v>
      </c>
      <c r="AB8" s="9" t="s">
        <v>975</v>
      </c>
      <c r="AC8" s="9" t="s">
        <v>976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977</v>
      </c>
      <c r="B9" s="18"/>
      <c r="C9" s="28" t="s">
        <v>298</v>
      </c>
      <c r="D9" s="10" t="s">
        <v>978</v>
      </c>
      <c r="E9" s="27" t="s">
        <v>979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980</v>
      </c>
      <c r="AG9" s="1" t="s">
        <v>981</v>
      </c>
      <c r="AH9" s="1" t="s">
        <v>982</v>
      </c>
      <c r="AI9" s="1" t="s">
        <v>396</v>
      </c>
      <c r="AJ9" s="1" t="s">
        <v>397</v>
      </c>
      <c r="AK9" s="1" t="s">
        <v>398</v>
      </c>
      <c r="AL9" s="1" t="s">
        <v>837</v>
      </c>
      <c r="AM9" s="1" t="s">
        <v>887</v>
      </c>
      <c r="AN9" s="1" t="s">
        <v>888</v>
      </c>
      <c r="AO9" s="1" t="s">
        <v>889</v>
      </c>
      <c r="AP9" s="1" t="s">
        <v>890</v>
      </c>
      <c r="AQ9" s="1" t="s">
        <v>891</v>
      </c>
      <c r="AR9" s="1" t="s">
        <v>892</v>
      </c>
      <c r="AS9" s="1" t="s">
        <v>893</v>
      </c>
      <c r="AT9" s="1" t="s">
        <v>894</v>
      </c>
      <c r="AU9" s="1" t="s">
        <v>895</v>
      </c>
      <c r="AV9" s="1" t="s">
        <v>896</v>
      </c>
      <c r="AW9" s="1"/>
      <c r="AX9" s="1"/>
      <c r="AY9" s="1"/>
      <c r="AZ9" s="1"/>
    </row>
    <row r="10" spans="1:52" ht="88.5" customHeight="1">
      <c r="A10" s="1" t="s">
        <v>897</v>
      </c>
      <c r="B10" s="19"/>
      <c r="C10" s="28" t="s">
        <v>442</v>
      </c>
      <c r="D10" s="41" t="s">
        <v>898</v>
      </c>
      <c r="E10" s="41" t="s">
        <v>899</v>
      </c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0">
        <f>V11+V13+V14+V15+V17+V20+V21+V22+V23+V24+V25+V27+V29+V30+V31+V33+V34+V37+V38+V39+V40+V41+V42+V47+V48+V49+V50</f>
        <v>488337.91</v>
      </c>
      <c r="W10" s="40">
        <f>W11+W13+W14+W15+W17+W20+W21+W22+W23+W24+W25+W27+W29+W30+W31+W33+W34+W37+W38+W39+W40+W41+W42+W47+W48+W49+W50</f>
        <v>406427.9</v>
      </c>
      <c r="X10" s="40">
        <f>X11+X13+X14+X15+X17+X20+X21+X22+X23+X24+X25+X27+X29+X30+X31+X33+X34+X37+X38+X39+X40+X41+X42+X47+X48+X49+X50</f>
        <v>353150.10000000003</v>
      </c>
      <c r="Y10" s="40">
        <f>Y11+Y13+Y14+Y15+Y17+Y20+Y21+Y22+Y23+Y24+Y25+Y27+Y29+Y30+Y31+Y33+Y34+Y37+Y38+Y39+Y40+Y41+Y42+Y47+Y48+Y49+Y50</f>
        <v>222085.6</v>
      </c>
      <c r="Z10" s="40"/>
      <c r="AA10" s="40">
        <f>AA11+AA13+AA14+AA15+AA17+AA20+AA21+AA22+AA23+AA24+AA25+AA27+AA29+AA30+AA31+AA33+AA34+AA37+AA38+AA39+AA40+AA41+AA42+AA47+AA48+AA49+AA50</f>
        <v>232926.15999999997</v>
      </c>
      <c r="AB10" s="40">
        <f>AB11+AB13+AB14+AB15+AB17+AB20+AB21+AB22+AB23+AB24+AB25+AB27+AB29+AB30+AB31+AB33+AB34+AB37+AB38+AB39+AB40+AB41+AB42+AB47+AB48+AB49+AB50</f>
        <v>246644.62960000001</v>
      </c>
      <c r="AC10" s="40"/>
      <c r="AD10" s="8"/>
      <c r="AE10" s="1"/>
      <c r="AF10" s="1" t="s">
        <v>755</v>
      </c>
      <c r="AG10" s="1" t="s">
        <v>756</v>
      </c>
      <c r="AH10" s="1" t="s">
        <v>757</v>
      </c>
      <c r="AI10" s="1" t="s">
        <v>758</v>
      </c>
      <c r="AJ10" s="1" t="s">
        <v>473</v>
      </c>
      <c r="AK10" s="1" t="s">
        <v>474</v>
      </c>
      <c r="AL10" s="1" t="s">
        <v>475</v>
      </c>
      <c r="AM10" s="1" t="s">
        <v>476</v>
      </c>
      <c r="AN10" s="1" t="s">
        <v>477</v>
      </c>
      <c r="AO10" s="1" t="s">
        <v>478</v>
      </c>
      <c r="AP10" s="1" t="s">
        <v>479</v>
      </c>
      <c r="AQ10" s="1" t="s">
        <v>480</v>
      </c>
      <c r="AR10" s="1" t="s">
        <v>481</v>
      </c>
      <c r="AS10" s="1" t="s">
        <v>482</v>
      </c>
      <c r="AT10" s="1" t="s">
        <v>483</v>
      </c>
      <c r="AU10" s="1" t="s">
        <v>484</v>
      </c>
      <c r="AV10" s="1" t="s">
        <v>485</v>
      </c>
      <c r="AW10" s="1"/>
      <c r="AX10" s="1"/>
      <c r="AY10" s="1"/>
      <c r="AZ10" s="1"/>
    </row>
    <row r="11" spans="1:52" ht="43.5" customHeight="1">
      <c r="A11" s="1"/>
      <c r="B11" s="19"/>
      <c r="C11" s="28" t="s">
        <v>299</v>
      </c>
      <c r="D11" s="44" t="s">
        <v>1057</v>
      </c>
      <c r="E11" s="15" t="s">
        <v>486</v>
      </c>
      <c r="F11" s="33" t="s">
        <v>359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4">
        <v>22943.3</v>
      </c>
      <c r="W11" s="36">
        <v>22394.3</v>
      </c>
      <c r="X11" s="34">
        <v>4285</v>
      </c>
      <c r="Y11" s="34">
        <f>2144.3+830+1310.7</f>
        <v>4285</v>
      </c>
      <c r="Z11" s="34"/>
      <c r="AA11" s="34">
        <f>2144.3+830+1310.7</f>
        <v>4285</v>
      </c>
      <c r="AB11" s="40">
        <v>4285</v>
      </c>
      <c r="AC11" s="13"/>
      <c r="AD11" s="8"/>
      <c r="AE11" s="1"/>
      <c r="AF11" s="1" t="s">
        <v>487</v>
      </c>
      <c r="AG11" s="1" t="s">
        <v>488</v>
      </c>
      <c r="AH11" s="1" t="s">
        <v>489</v>
      </c>
      <c r="AI11" s="1" t="s">
        <v>490</v>
      </c>
      <c r="AJ11" s="1" t="s">
        <v>491</v>
      </c>
      <c r="AK11" s="1" t="s">
        <v>492</v>
      </c>
      <c r="AL11" s="1" t="s">
        <v>493</v>
      </c>
      <c r="AM11" s="1" t="s">
        <v>494</v>
      </c>
      <c r="AN11" s="1" t="s">
        <v>840</v>
      </c>
      <c r="AO11" s="1" t="s">
        <v>841</v>
      </c>
      <c r="AP11" s="1" t="s">
        <v>842</v>
      </c>
      <c r="AQ11" s="1" t="s">
        <v>843</v>
      </c>
      <c r="AR11" s="1" t="s">
        <v>844</v>
      </c>
      <c r="AS11" s="1" t="s">
        <v>845</v>
      </c>
      <c r="AT11" s="1" t="s">
        <v>846</v>
      </c>
      <c r="AU11" s="1" t="s">
        <v>847</v>
      </c>
      <c r="AV11" s="1" t="s">
        <v>583</v>
      </c>
      <c r="AW11" s="1"/>
      <c r="AX11" s="1"/>
      <c r="AY11" s="1"/>
      <c r="AZ11" s="1"/>
    </row>
    <row r="12" spans="1:52" ht="34.5" customHeight="1">
      <c r="A12" s="1"/>
      <c r="B12" s="19"/>
      <c r="C12" s="28" t="s">
        <v>300</v>
      </c>
      <c r="D12" s="44" t="s">
        <v>341</v>
      </c>
      <c r="E12" s="15" t="s">
        <v>584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40"/>
      <c r="AC12" s="13"/>
      <c r="AD12" s="8"/>
      <c r="AE12" s="1"/>
      <c r="AF12" s="1" t="s">
        <v>585</v>
      </c>
      <c r="AG12" s="1" t="s">
        <v>586</v>
      </c>
      <c r="AH12" s="1" t="s">
        <v>587</v>
      </c>
      <c r="AI12" s="1" t="s">
        <v>588</v>
      </c>
      <c r="AJ12" s="1" t="s">
        <v>589</v>
      </c>
      <c r="AK12" s="1" t="s">
        <v>590</v>
      </c>
      <c r="AL12" s="1" t="s">
        <v>591</v>
      </c>
      <c r="AM12" s="1" t="s">
        <v>592</v>
      </c>
      <c r="AN12" s="1" t="s">
        <v>593</v>
      </c>
      <c r="AO12" s="1" t="s">
        <v>594</v>
      </c>
      <c r="AP12" s="1" t="s">
        <v>595</v>
      </c>
      <c r="AQ12" s="1" t="s">
        <v>596</v>
      </c>
      <c r="AR12" s="1" t="s">
        <v>597</v>
      </c>
      <c r="AS12" s="1" t="s">
        <v>598</v>
      </c>
      <c r="AT12" s="1" t="s">
        <v>599</v>
      </c>
      <c r="AU12" s="1" t="s">
        <v>600</v>
      </c>
      <c r="AV12" s="1" t="s">
        <v>601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301</v>
      </c>
      <c r="D13" s="44" t="s">
        <v>284</v>
      </c>
      <c r="E13" s="15" t="s">
        <v>602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40"/>
      <c r="AC13" s="13"/>
      <c r="AD13" s="24"/>
      <c r="AE13" s="3"/>
      <c r="AF13" s="3" t="s">
        <v>603</v>
      </c>
      <c r="AG13" s="3" t="s">
        <v>604</v>
      </c>
      <c r="AH13" s="3" t="s">
        <v>605</v>
      </c>
      <c r="AI13" s="3" t="s">
        <v>606</v>
      </c>
      <c r="AJ13" s="3" t="s">
        <v>607</v>
      </c>
      <c r="AK13" s="3" t="s">
        <v>608</v>
      </c>
      <c r="AL13" s="3" t="s">
        <v>609</v>
      </c>
      <c r="AM13" s="3" t="s">
        <v>610</v>
      </c>
      <c r="AN13" s="3" t="s">
        <v>611</v>
      </c>
      <c r="AO13" s="3" t="s">
        <v>612</v>
      </c>
      <c r="AP13" s="3" t="s">
        <v>613</v>
      </c>
      <c r="AQ13" s="3" t="s">
        <v>614</v>
      </c>
      <c r="AR13" s="3" t="s">
        <v>615</v>
      </c>
      <c r="AS13" s="3" t="s">
        <v>616</v>
      </c>
      <c r="AT13" s="3" t="s">
        <v>849</v>
      </c>
      <c r="AU13" s="3" t="s">
        <v>850</v>
      </c>
      <c r="AV13" s="3" t="s">
        <v>851</v>
      </c>
      <c r="AW13" s="3"/>
      <c r="AX13" s="3"/>
      <c r="AY13" s="3"/>
      <c r="AZ13" s="3"/>
    </row>
    <row r="14" spans="1:52" ht="120" customHeight="1">
      <c r="A14" s="6"/>
      <c r="B14" s="21"/>
      <c r="C14" s="28" t="s">
        <v>302</v>
      </c>
      <c r="D14" s="44" t="s">
        <v>285</v>
      </c>
      <c r="E14" s="15" t="s">
        <v>342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40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303</v>
      </c>
      <c r="D15" s="44" t="s">
        <v>1092</v>
      </c>
      <c r="E15" s="15" t="s">
        <v>852</v>
      </c>
      <c r="F15" s="33" t="s">
        <v>83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>
        <v>72</v>
      </c>
      <c r="W15" s="34">
        <v>72</v>
      </c>
      <c r="X15" s="34">
        <v>100</v>
      </c>
      <c r="Y15" s="34">
        <v>100</v>
      </c>
      <c r="Z15" s="34"/>
      <c r="AA15" s="34">
        <v>100</v>
      </c>
      <c r="AB15" s="40">
        <f>AA15*1.06</f>
        <v>106</v>
      </c>
      <c r="AC15" s="13"/>
      <c r="AD15" s="26"/>
      <c r="AE15" s="4"/>
      <c r="AF15" s="4" t="s">
        <v>853</v>
      </c>
      <c r="AG15" s="4" t="s">
        <v>854</v>
      </c>
      <c r="AH15" s="4" t="s">
        <v>855</v>
      </c>
      <c r="AI15" s="4" t="s">
        <v>856</v>
      </c>
      <c r="AJ15" s="4" t="s">
        <v>857</v>
      </c>
      <c r="AK15" s="4" t="s">
        <v>858</v>
      </c>
      <c r="AL15" s="4" t="s">
        <v>565</v>
      </c>
      <c r="AM15" s="4" t="s">
        <v>566</v>
      </c>
      <c r="AN15" s="4" t="s">
        <v>567</v>
      </c>
      <c r="AO15" s="4" t="s">
        <v>568</v>
      </c>
      <c r="AP15" s="4" t="s">
        <v>569</v>
      </c>
      <c r="AQ15" s="4" t="s">
        <v>570</v>
      </c>
      <c r="AR15" s="4" t="s">
        <v>571</v>
      </c>
      <c r="AS15" s="4" t="s">
        <v>572</v>
      </c>
      <c r="AT15" s="4" t="s">
        <v>573</v>
      </c>
      <c r="AU15" s="4" t="s">
        <v>574</v>
      </c>
      <c r="AV15" s="4" t="s">
        <v>575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304</v>
      </c>
      <c r="D16" s="44" t="s">
        <v>745</v>
      </c>
      <c r="E16" s="15" t="s">
        <v>576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40"/>
      <c r="AC16" s="13"/>
      <c r="AD16" s="8"/>
      <c r="AE16" s="1"/>
      <c r="AF16" s="1" t="s">
        <v>577</v>
      </c>
      <c r="AG16" s="1" t="s">
        <v>578</v>
      </c>
      <c r="AH16" s="1" t="s">
        <v>579</v>
      </c>
      <c r="AI16" s="1" t="s">
        <v>941</v>
      </c>
      <c r="AJ16" s="1" t="s">
        <v>942</v>
      </c>
      <c r="AK16" s="1" t="s">
        <v>943</v>
      </c>
      <c r="AL16" s="1" t="s">
        <v>944</v>
      </c>
      <c r="AM16" s="1" t="s">
        <v>945</v>
      </c>
      <c r="AN16" s="1" t="s">
        <v>4</v>
      </c>
      <c r="AO16" s="1" t="s">
        <v>5</v>
      </c>
      <c r="AP16" s="1" t="s">
        <v>6</v>
      </c>
      <c r="AQ16" s="1" t="s">
        <v>7</v>
      </c>
      <c r="AR16" s="1" t="s">
        <v>8</v>
      </c>
      <c r="AS16" s="1" t="s">
        <v>9</v>
      </c>
      <c r="AT16" s="1" t="s">
        <v>10</v>
      </c>
      <c r="AU16" s="1" t="s">
        <v>11</v>
      </c>
      <c r="AV16" s="1" t="s">
        <v>12</v>
      </c>
      <c r="AW16" s="1"/>
      <c r="AX16" s="1"/>
      <c r="AY16" s="1"/>
      <c r="AZ16" s="1"/>
    </row>
    <row r="17" spans="1:52" ht="115.5" customHeight="1">
      <c r="A17" s="1"/>
      <c r="B17" s="19"/>
      <c r="C17" s="28" t="s">
        <v>305</v>
      </c>
      <c r="D17" s="44" t="s">
        <v>744</v>
      </c>
      <c r="E17" s="15" t="s">
        <v>13</v>
      </c>
      <c r="F17" s="33" t="s">
        <v>83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4">
        <v>877.9</v>
      </c>
      <c r="W17" s="34">
        <v>870.8</v>
      </c>
      <c r="X17" s="34">
        <v>343</v>
      </c>
      <c r="Y17" s="34">
        <v>343</v>
      </c>
      <c r="Z17" s="34"/>
      <c r="AA17" s="34">
        <v>343</v>
      </c>
      <c r="AB17" s="40">
        <f>AA17*1.06</f>
        <v>363.58000000000004</v>
      </c>
      <c r="AC17" s="13"/>
      <c r="AD17" s="8"/>
      <c r="AE17" s="1"/>
      <c r="AF17" s="1" t="s">
        <v>522</v>
      </c>
      <c r="AG17" s="1" t="s">
        <v>527</v>
      </c>
      <c r="AH17" s="1" t="s">
        <v>528</v>
      </c>
      <c r="AI17" s="1" t="s">
        <v>529</v>
      </c>
      <c r="AJ17" s="1" t="s">
        <v>530</v>
      </c>
      <c r="AK17" s="1" t="s">
        <v>531</v>
      </c>
      <c r="AL17" s="1" t="s">
        <v>532</v>
      </c>
      <c r="AM17" s="1" t="s">
        <v>533</v>
      </c>
      <c r="AN17" s="1" t="s">
        <v>534</v>
      </c>
      <c r="AO17" s="1" t="s">
        <v>535</v>
      </c>
      <c r="AP17" s="1" t="s">
        <v>536</v>
      </c>
      <c r="AQ17" s="1" t="s">
        <v>537</v>
      </c>
      <c r="AR17" s="1" t="s">
        <v>538</v>
      </c>
      <c r="AS17" s="1" t="s">
        <v>539</v>
      </c>
      <c r="AT17" s="1" t="s">
        <v>540</v>
      </c>
      <c r="AU17" s="1" t="s">
        <v>541</v>
      </c>
      <c r="AV17" s="1" t="s">
        <v>542</v>
      </c>
      <c r="AW17" s="1"/>
      <c r="AX17" s="1"/>
      <c r="AY17" s="1"/>
      <c r="AZ17" s="1"/>
    </row>
    <row r="18" spans="1:52" ht="43.5" customHeight="1">
      <c r="A18" s="1"/>
      <c r="B18" s="19"/>
      <c r="C18" s="28" t="s">
        <v>306</v>
      </c>
      <c r="D18" s="44" t="s">
        <v>146</v>
      </c>
      <c r="E18" s="15" t="s">
        <v>543</v>
      </c>
      <c r="F18" s="3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4"/>
      <c r="W18" s="34"/>
      <c r="X18" s="34"/>
      <c r="Y18" s="34"/>
      <c r="Z18" s="34"/>
      <c r="AA18" s="34"/>
      <c r="AB18" s="40"/>
      <c r="AC18" s="13"/>
      <c r="AD18" s="8"/>
      <c r="AE18" s="1"/>
      <c r="AF18" s="1" t="s">
        <v>544</v>
      </c>
      <c r="AG18" s="1" t="s">
        <v>545</v>
      </c>
      <c r="AH18" s="1" t="s">
        <v>546</v>
      </c>
      <c r="AI18" s="1" t="s">
        <v>547</v>
      </c>
      <c r="AJ18" s="1" t="s">
        <v>238</v>
      </c>
      <c r="AK18" s="1" t="s">
        <v>239</v>
      </c>
      <c r="AL18" s="1" t="s">
        <v>240</v>
      </c>
      <c r="AM18" s="1" t="s">
        <v>241</v>
      </c>
      <c r="AN18" s="1" t="s">
        <v>242</v>
      </c>
      <c r="AO18" s="1" t="s">
        <v>243</v>
      </c>
      <c r="AP18" s="1" t="s">
        <v>244</v>
      </c>
      <c r="AQ18" s="1" t="s">
        <v>245</v>
      </c>
      <c r="AR18" s="1" t="s">
        <v>246</v>
      </c>
      <c r="AS18" s="1" t="s">
        <v>247</v>
      </c>
      <c r="AT18" s="1" t="s">
        <v>248</v>
      </c>
      <c r="AU18" s="1" t="s">
        <v>249</v>
      </c>
      <c r="AV18" s="1" t="s">
        <v>250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307</v>
      </c>
      <c r="D19" s="44" t="s">
        <v>145</v>
      </c>
      <c r="E19" s="15" t="s">
        <v>251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40"/>
      <c r="AC19" s="13"/>
      <c r="AD19" s="8"/>
      <c r="AE19" s="1"/>
      <c r="AF19" s="1" t="s">
        <v>252</v>
      </c>
      <c r="AG19" s="1" t="s">
        <v>253</v>
      </c>
      <c r="AH19" s="1" t="s">
        <v>254</v>
      </c>
      <c r="AI19" s="1" t="s">
        <v>869</v>
      </c>
      <c r="AJ19" s="1" t="s">
        <v>259</v>
      </c>
      <c r="AK19" s="1" t="s">
        <v>260</v>
      </c>
      <c r="AL19" s="1" t="s">
        <v>261</v>
      </c>
      <c r="AM19" s="1" t="s">
        <v>262</v>
      </c>
      <c r="AN19" s="1" t="s">
        <v>218</v>
      </c>
      <c r="AO19" s="1" t="s">
        <v>219</v>
      </c>
      <c r="AP19" s="1" t="s">
        <v>220</v>
      </c>
      <c r="AQ19" s="1" t="s">
        <v>221</v>
      </c>
      <c r="AR19" s="1" t="s">
        <v>222</v>
      </c>
      <c r="AS19" s="1" t="s">
        <v>580</v>
      </c>
      <c r="AT19" s="1" t="s">
        <v>581</v>
      </c>
      <c r="AU19" s="1" t="s">
        <v>582</v>
      </c>
      <c r="AV19" s="1" t="s">
        <v>15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308</v>
      </c>
      <c r="D20" s="44" t="s">
        <v>144</v>
      </c>
      <c r="E20" s="15" t="s">
        <v>16</v>
      </c>
      <c r="F20" s="33" t="s">
        <v>417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>
        <v>860</v>
      </c>
      <c r="W20" s="37">
        <v>769.3</v>
      </c>
      <c r="X20" s="34">
        <v>549</v>
      </c>
      <c r="Y20" s="34">
        <v>549</v>
      </c>
      <c r="Z20" s="34"/>
      <c r="AA20" s="34">
        <v>549</v>
      </c>
      <c r="AB20" s="40">
        <f>AA20*1.06</f>
        <v>581.94</v>
      </c>
      <c r="AC20" s="13"/>
      <c r="AD20" s="8"/>
      <c r="AE20" s="1"/>
      <c r="AF20" s="1" t="s">
        <v>17</v>
      </c>
      <c r="AG20" s="1" t="s">
        <v>18</v>
      </c>
      <c r="AH20" s="1" t="s">
        <v>19</v>
      </c>
      <c r="AI20" s="1" t="s">
        <v>20</v>
      </c>
      <c r="AJ20" s="1" t="s">
        <v>21</v>
      </c>
      <c r="AK20" s="1" t="s">
        <v>22</v>
      </c>
      <c r="AL20" s="1" t="s">
        <v>23</v>
      </c>
      <c r="AM20" s="1" t="s">
        <v>24</v>
      </c>
      <c r="AN20" s="1" t="s">
        <v>37</v>
      </c>
      <c r="AO20" s="1" t="s">
        <v>38</v>
      </c>
      <c r="AP20" s="1" t="s">
        <v>39</v>
      </c>
      <c r="AQ20" s="1" t="s">
        <v>40</v>
      </c>
      <c r="AR20" s="1" t="s">
        <v>41</v>
      </c>
      <c r="AS20" s="1" t="s">
        <v>42</v>
      </c>
      <c r="AT20" s="1" t="s">
        <v>43</v>
      </c>
      <c r="AU20" s="1" t="s">
        <v>44</v>
      </c>
      <c r="AV20" s="1" t="s">
        <v>45</v>
      </c>
      <c r="AW20" s="1"/>
      <c r="AX20" s="1"/>
      <c r="AY20" s="1"/>
      <c r="AZ20" s="1"/>
    </row>
    <row r="21" spans="1:52" ht="59.25" customHeight="1">
      <c r="A21" s="1"/>
      <c r="B21" s="23"/>
      <c r="C21" s="28" t="s">
        <v>309</v>
      </c>
      <c r="D21" s="44" t="s">
        <v>774</v>
      </c>
      <c r="E21" s="15" t="s">
        <v>46</v>
      </c>
      <c r="F21" s="33" t="s">
        <v>1081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4">
        <v>112516.4</v>
      </c>
      <c r="W21" s="34">
        <f>110200.5+0.1</f>
        <v>110200.6</v>
      </c>
      <c r="X21" s="34">
        <f>70371.4-0.2</f>
        <v>70371.2</v>
      </c>
      <c r="Y21" s="34">
        <f>2300+42628.7+1084+100+7279.3-20</f>
        <v>53372</v>
      </c>
      <c r="Z21" s="34"/>
      <c r="AA21" s="34">
        <f>2300+45670.6+1084+100+15102.9-0.1</f>
        <v>64257.4</v>
      </c>
      <c r="AB21" s="40">
        <f>AA21*1.06</f>
        <v>68112.84400000001</v>
      </c>
      <c r="AC21" s="13"/>
      <c r="AD21" s="8"/>
      <c r="AE21" s="1"/>
      <c r="AF21" s="1" t="s">
        <v>47</v>
      </c>
      <c r="AG21" s="1" t="s">
        <v>48</v>
      </c>
      <c r="AH21" s="1" t="s">
        <v>49</v>
      </c>
      <c r="AI21" s="1" t="s">
        <v>50</v>
      </c>
      <c r="AJ21" s="1" t="s">
        <v>51</v>
      </c>
      <c r="AK21" s="1" t="s">
        <v>52</v>
      </c>
      <c r="AL21" s="1" t="s">
        <v>53</v>
      </c>
      <c r="AM21" s="1" t="s">
        <v>54</v>
      </c>
      <c r="AN21" s="1" t="s">
        <v>55</v>
      </c>
      <c r="AO21" s="1" t="s">
        <v>56</v>
      </c>
      <c r="AP21" s="1" t="s">
        <v>57</v>
      </c>
      <c r="AQ21" s="1" t="s">
        <v>58</v>
      </c>
      <c r="AR21" s="1" t="s">
        <v>59</v>
      </c>
      <c r="AS21" s="1" t="s">
        <v>60</v>
      </c>
      <c r="AT21" s="1" t="s">
        <v>1046</v>
      </c>
      <c r="AU21" s="1" t="s">
        <v>1047</v>
      </c>
      <c r="AV21" s="1" t="s">
        <v>1048</v>
      </c>
      <c r="AW21" s="1"/>
      <c r="AX21" s="1"/>
      <c r="AY21" s="1"/>
      <c r="AZ21" s="1"/>
    </row>
    <row r="22" spans="1:52" ht="137.25" customHeight="1">
      <c r="A22" s="1"/>
      <c r="B22" s="23"/>
      <c r="C22" s="28" t="s">
        <v>310</v>
      </c>
      <c r="D22" s="44" t="s">
        <v>286</v>
      </c>
      <c r="E22" s="15" t="s">
        <v>1049</v>
      </c>
      <c r="F22" s="33" t="s">
        <v>84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4">
        <v>66490.01</v>
      </c>
      <c r="W22" s="34">
        <v>58076.9</v>
      </c>
      <c r="X22" s="34">
        <v>33513.8</v>
      </c>
      <c r="Y22" s="34">
        <v>34239.9</v>
      </c>
      <c r="Z22" s="34"/>
      <c r="AA22" s="34">
        <v>36752.6</v>
      </c>
      <c r="AB22" s="40">
        <f>AA22*1.06</f>
        <v>38957.756</v>
      </c>
      <c r="AC22" s="13"/>
      <c r="AD22" s="8"/>
      <c r="AE22" s="1"/>
      <c r="AF22" s="1" t="s">
        <v>617</v>
      </c>
      <c r="AG22" s="1" t="s">
        <v>618</v>
      </c>
      <c r="AH22" s="1" t="s">
        <v>256</v>
      </c>
      <c r="AI22" s="1" t="s">
        <v>619</v>
      </c>
      <c r="AJ22" s="1" t="s">
        <v>620</v>
      </c>
      <c r="AK22" s="1" t="s">
        <v>257</v>
      </c>
      <c r="AL22" s="1" t="s">
        <v>621</v>
      </c>
      <c r="AM22" s="1" t="s">
        <v>622</v>
      </c>
      <c r="AN22" s="1" t="s">
        <v>623</v>
      </c>
      <c r="AO22" s="1" t="s">
        <v>624</v>
      </c>
      <c r="AP22" s="1" t="s">
        <v>625</v>
      </c>
      <c r="AQ22" s="1" t="s">
        <v>626</v>
      </c>
      <c r="AR22" s="1" t="s">
        <v>627</v>
      </c>
      <c r="AS22" s="1" t="s">
        <v>628</v>
      </c>
      <c r="AT22" s="1" t="s">
        <v>629</v>
      </c>
      <c r="AU22" s="1" t="s">
        <v>630</v>
      </c>
      <c r="AV22" s="1" t="s">
        <v>631</v>
      </c>
      <c r="AW22" s="1"/>
      <c r="AX22" s="1"/>
      <c r="AY22" s="1"/>
      <c r="AZ22" s="1"/>
    </row>
    <row r="23" spans="1:52" ht="138.75" customHeight="1">
      <c r="A23" s="1"/>
      <c r="B23" s="23"/>
      <c r="C23" s="28" t="s">
        <v>311</v>
      </c>
      <c r="D23" s="44" t="s">
        <v>287</v>
      </c>
      <c r="E23" s="15" t="s">
        <v>431</v>
      </c>
      <c r="F23" s="33" t="s">
        <v>884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132325.3</v>
      </c>
      <c r="W23" s="34">
        <v>64703.3</v>
      </c>
      <c r="X23" s="34">
        <v>84481.7</v>
      </c>
      <c r="Y23" s="34">
        <v>2309.7</v>
      </c>
      <c r="Z23" s="34"/>
      <c r="AA23" s="34">
        <v>2309.7</v>
      </c>
      <c r="AB23" s="40">
        <f>AA23*1.06</f>
        <v>2448.282</v>
      </c>
      <c r="AC23" s="13"/>
      <c r="AD23" s="8"/>
      <c r="AE23" s="1"/>
      <c r="AF23" s="1" t="s">
        <v>432</v>
      </c>
      <c r="AG23" s="1" t="s">
        <v>433</v>
      </c>
      <c r="AH23" s="1" t="s">
        <v>434</v>
      </c>
      <c r="AI23" s="1" t="s">
        <v>435</v>
      </c>
      <c r="AJ23" s="1" t="s">
        <v>436</v>
      </c>
      <c r="AK23" s="1" t="s">
        <v>437</v>
      </c>
      <c r="AL23" s="1" t="s">
        <v>438</v>
      </c>
      <c r="AM23" s="1" t="s">
        <v>439</v>
      </c>
      <c r="AN23" s="1" t="s">
        <v>440</v>
      </c>
      <c r="AO23" s="1" t="s">
        <v>441</v>
      </c>
      <c r="AP23" s="1" t="s">
        <v>514</v>
      </c>
      <c r="AQ23" s="1" t="s">
        <v>515</v>
      </c>
      <c r="AR23" s="1" t="s">
        <v>516</v>
      </c>
      <c r="AS23" s="1" t="s">
        <v>517</v>
      </c>
      <c r="AT23" s="1" t="s">
        <v>518</v>
      </c>
      <c r="AU23" s="1" t="s">
        <v>61</v>
      </c>
      <c r="AV23" s="1" t="s">
        <v>793</v>
      </c>
      <c r="AW23" s="1"/>
      <c r="AX23" s="1"/>
      <c r="AY23" s="1"/>
      <c r="AZ23" s="1"/>
    </row>
    <row r="24" spans="1:52" ht="73.5" customHeight="1">
      <c r="A24" s="1"/>
      <c r="B24" s="23"/>
      <c r="C24" s="28" t="s">
        <v>312</v>
      </c>
      <c r="D24" s="44" t="s">
        <v>773</v>
      </c>
      <c r="E24" s="15" t="s">
        <v>794</v>
      </c>
      <c r="F24" s="3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4"/>
      <c r="W24" s="34"/>
      <c r="X24" s="34"/>
      <c r="Y24" s="34"/>
      <c r="Z24" s="34"/>
      <c r="AA24" s="34"/>
      <c r="AB24" s="40"/>
      <c r="AC24" s="13"/>
      <c r="AD24" s="8"/>
      <c r="AE24" s="1"/>
      <c r="AF24" s="1" t="s">
        <v>795</v>
      </c>
      <c r="AG24" s="1" t="s">
        <v>796</v>
      </c>
      <c r="AH24" s="1" t="s">
        <v>797</v>
      </c>
      <c r="AI24" s="1" t="s">
        <v>798</v>
      </c>
      <c r="AJ24" s="1" t="s">
        <v>799</v>
      </c>
      <c r="AK24" s="1" t="s">
        <v>800</v>
      </c>
      <c r="AL24" s="1" t="s">
        <v>801</v>
      </c>
      <c r="AM24" s="1" t="s">
        <v>802</v>
      </c>
      <c r="AN24" s="1" t="s">
        <v>803</v>
      </c>
      <c r="AO24" s="1" t="s">
        <v>804</v>
      </c>
      <c r="AP24" s="1" t="s">
        <v>805</v>
      </c>
      <c r="AQ24" s="1" t="s">
        <v>806</v>
      </c>
      <c r="AR24" s="1" t="s">
        <v>807</v>
      </c>
      <c r="AS24" s="1" t="s">
        <v>461</v>
      </c>
      <c r="AT24" s="1" t="s">
        <v>462</v>
      </c>
      <c r="AU24" s="1" t="s">
        <v>463</v>
      </c>
      <c r="AV24" s="1" t="s">
        <v>464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313</v>
      </c>
      <c r="D25" s="44" t="s">
        <v>772</v>
      </c>
      <c r="E25" s="15" t="s">
        <v>465</v>
      </c>
      <c r="F25" s="33" t="s">
        <v>1080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>
        <v>4218.1</v>
      </c>
      <c r="W25" s="34">
        <v>4202.9</v>
      </c>
      <c r="X25" s="34">
        <v>1962</v>
      </c>
      <c r="Y25" s="34"/>
      <c r="Z25" s="34"/>
      <c r="AA25" s="34"/>
      <c r="AB25" s="40">
        <f>AA25*1.06</f>
        <v>0</v>
      </c>
      <c r="AC25" s="13"/>
      <c r="AD25" s="8"/>
      <c r="AE25" s="1"/>
      <c r="AF25" s="1" t="s">
        <v>466</v>
      </c>
      <c r="AG25" s="1" t="s">
        <v>467</v>
      </c>
      <c r="AH25" s="1" t="s">
        <v>468</v>
      </c>
      <c r="AI25" s="1" t="s">
        <v>469</v>
      </c>
      <c r="AJ25" s="1" t="s">
        <v>470</v>
      </c>
      <c r="AK25" s="1" t="s">
        <v>471</v>
      </c>
      <c r="AL25" s="1" t="s">
        <v>472</v>
      </c>
      <c r="AM25" s="1" t="s">
        <v>1100</v>
      </c>
      <c r="AN25" s="1" t="s">
        <v>1101</v>
      </c>
      <c r="AO25" s="1" t="s">
        <v>1102</v>
      </c>
      <c r="AP25" s="1" t="s">
        <v>1103</v>
      </c>
      <c r="AQ25" s="1" t="s">
        <v>1104</v>
      </c>
      <c r="AR25" s="1" t="s">
        <v>1105</v>
      </c>
      <c r="AS25" s="1" t="s">
        <v>1106</v>
      </c>
      <c r="AT25" s="1" t="s">
        <v>1107</v>
      </c>
      <c r="AU25" s="1" t="s">
        <v>182</v>
      </c>
      <c r="AV25" s="1" t="s">
        <v>183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314</v>
      </c>
      <c r="D26" s="44" t="s">
        <v>763</v>
      </c>
      <c r="E26" s="15" t="s">
        <v>184</v>
      </c>
      <c r="F26" s="3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40"/>
      <c r="AC26" s="13"/>
      <c r="AD26" s="8"/>
      <c r="AE26" s="1"/>
      <c r="AF26" s="1" t="s">
        <v>185</v>
      </c>
      <c r="AG26" s="1" t="s">
        <v>186</v>
      </c>
      <c r="AH26" s="1" t="s">
        <v>187</v>
      </c>
      <c r="AI26" s="1" t="s">
        <v>188</v>
      </c>
      <c r="AJ26" s="1" t="s">
        <v>808</v>
      </c>
      <c r="AK26" s="1" t="s">
        <v>809</v>
      </c>
      <c r="AL26" s="1" t="s">
        <v>810</v>
      </c>
      <c r="AM26" s="1" t="s">
        <v>811</v>
      </c>
      <c r="AN26" s="1" t="s">
        <v>812</v>
      </c>
      <c r="AO26" s="1" t="s">
        <v>813</v>
      </c>
      <c r="AP26" s="1" t="s">
        <v>814</v>
      </c>
      <c r="AQ26" s="1" t="s">
        <v>815</v>
      </c>
      <c r="AR26" s="1" t="s">
        <v>816</v>
      </c>
      <c r="AS26" s="1" t="s">
        <v>817</v>
      </c>
      <c r="AT26" s="1" t="s">
        <v>818</v>
      </c>
      <c r="AU26" s="1" t="s">
        <v>819</v>
      </c>
      <c r="AV26" s="1" t="s">
        <v>820</v>
      </c>
      <c r="AW26" s="1"/>
      <c r="AX26" s="1"/>
      <c r="AY26" s="1"/>
      <c r="AZ26" s="1"/>
    </row>
    <row r="27" spans="1:52" ht="45" customHeight="1">
      <c r="A27" s="1"/>
      <c r="B27" s="19"/>
      <c r="C27" s="28" t="s">
        <v>315</v>
      </c>
      <c r="D27" s="44" t="s">
        <v>140</v>
      </c>
      <c r="E27" s="15" t="s">
        <v>821</v>
      </c>
      <c r="F27" s="33" t="s">
        <v>85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4">
        <v>102</v>
      </c>
      <c r="W27" s="34">
        <v>102</v>
      </c>
      <c r="X27" s="34">
        <v>165</v>
      </c>
      <c r="Y27" s="34">
        <v>260</v>
      </c>
      <c r="Z27" s="34"/>
      <c r="AA27" s="34">
        <v>260</v>
      </c>
      <c r="AB27" s="40">
        <f aca="true" t="shared" si="0" ref="AB27:AB52">AA27*1.06</f>
        <v>275.6</v>
      </c>
      <c r="AC27" s="13"/>
      <c r="AD27" s="8"/>
      <c r="AE27" s="1"/>
      <c r="AF27" s="1" t="s">
        <v>822</v>
      </c>
      <c r="AG27" s="1" t="s">
        <v>823</v>
      </c>
      <c r="AH27" s="1" t="s">
        <v>824</v>
      </c>
      <c r="AI27" s="1" t="s">
        <v>688</v>
      </c>
      <c r="AJ27" s="1" t="s">
        <v>689</v>
      </c>
      <c r="AK27" s="1" t="s">
        <v>690</v>
      </c>
      <c r="AL27" s="1" t="s">
        <v>691</v>
      </c>
      <c r="AM27" s="1" t="s">
        <v>692</v>
      </c>
      <c r="AN27" s="1" t="s">
        <v>693</v>
      </c>
      <c r="AO27" s="1" t="s">
        <v>694</v>
      </c>
      <c r="AP27" s="1" t="s">
        <v>695</v>
      </c>
      <c r="AQ27" s="1" t="s">
        <v>696</v>
      </c>
      <c r="AR27" s="1" t="s">
        <v>697</v>
      </c>
      <c r="AS27" s="1" t="s">
        <v>698</v>
      </c>
      <c r="AT27" s="1" t="s">
        <v>699</v>
      </c>
      <c r="AU27" s="1" t="s">
        <v>700</v>
      </c>
      <c r="AV27" s="1" t="s">
        <v>701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316</v>
      </c>
      <c r="D28" s="44" t="s">
        <v>139</v>
      </c>
      <c r="E28" s="15" t="s">
        <v>360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40">
        <f t="shared" si="0"/>
        <v>0</v>
      </c>
      <c r="AC28" s="13"/>
      <c r="AD28" s="8"/>
      <c r="AE28" s="1"/>
      <c r="AF28" s="1" t="s">
        <v>361</v>
      </c>
      <c r="AG28" s="1" t="s">
        <v>362</v>
      </c>
      <c r="AH28" s="1" t="s">
        <v>363</v>
      </c>
      <c r="AI28" s="1" t="s">
        <v>364</v>
      </c>
      <c r="AJ28" s="1" t="s">
        <v>365</v>
      </c>
      <c r="AK28" s="1" t="s">
        <v>366</v>
      </c>
      <c r="AL28" s="1" t="s">
        <v>367</v>
      </c>
      <c r="AM28" s="1" t="s">
        <v>368</v>
      </c>
      <c r="AN28" s="1" t="s">
        <v>369</v>
      </c>
      <c r="AO28" s="1" t="s">
        <v>66</v>
      </c>
      <c r="AP28" s="1" t="s">
        <v>67</v>
      </c>
      <c r="AQ28" s="1" t="s">
        <v>68</v>
      </c>
      <c r="AR28" s="1" t="s">
        <v>69</v>
      </c>
      <c r="AS28" s="1" t="s">
        <v>70</v>
      </c>
      <c r="AT28" s="1" t="s">
        <v>71</v>
      </c>
      <c r="AU28" s="1" t="s">
        <v>72</v>
      </c>
      <c r="AV28" s="1" t="s">
        <v>73</v>
      </c>
      <c r="AW28" s="1"/>
      <c r="AX28" s="1"/>
      <c r="AY28" s="1"/>
      <c r="AZ28" s="1"/>
    </row>
    <row r="29" spans="1:52" ht="70.5" customHeight="1">
      <c r="A29" s="1"/>
      <c r="B29" s="23"/>
      <c r="C29" s="28" t="s">
        <v>317</v>
      </c>
      <c r="D29" s="44" t="s">
        <v>138</v>
      </c>
      <c r="E29" s="15" t="s">
        <v>74</v>
      </c>
      <c r="F29" s="33" t="s">
        <v>885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4">
        <v>16193</v>
      </c>
      <c r="W29" s="34">
        <v>16185.4</v>
      </c>
      <c r="X29" s="34">
        <v>16067.4</v>
      </c>
      <c r="Y29" s="34">
        <v>15891.1</v>
      </c>
      <c r="Z29" s="34"/>
      <c r="AA29" s="34">
        <v>15916.1</v>
      </c>
      <c r="AB29" s="40">
        <f t="shared" si="0"/>
        <v>16871.066000000003</v>
      </c>
      <c r="AC29" s="13"/>
      <c r="AD29" s="8"/>
      <c r="AE29" s="1"/>
      <c r="AF29" s="1" t="s">
        <v>75</v>
      </c>
      <c r="AG29" s="1" t="s">
        <v>76</v>
      </c>
      <c r="AH29" s="1" t="s">
        <v>77</v>
      </c>
      <c r="AI29" s="1" t="s">
        <v>78</v>
      </c>
      <c r="AJ29" s="1" t="s">
        <v>79</v>
      </c>
      <c r="AK29" s="1" t="s">
        <v>80</v>
      </c>
      <c r="AL29" s="1" t="s">
        <v>81</v>
      </c>
      <c r="AM29" s="1" t="s">
        <v>82</v>
      </c>
      <c r="AN29" s="1" t="s">
        <v>707</v>
      </c>
      <c r="AO29" s="1" t="s">
        <v>708</v>
      </c>
      <c r="AP29" s="1" t="s">
        <v>709</v>
      </c>
      <c r="AQ29" s="1" t="s">
        <v>710</v>
      </c>
      <c r="AR29" s="1" t="s">
        <v>711</v>
      </c>
      <c r="AS29" s="1" t="s">
        <v>712</v>
      </c>
      <c r="AT29" s="1" t="s">
        <v>713</v>
      </c>
      <c r="AU29" s="1" t="s">
        <v>714</v>
      </c>
      <c r="AV29" s="1" t="s">
        <v>715</v>
      </c>
      <c r="AW29" s="1"/>
      <c r="AX29" s="1"/>
      <c r="AY29" s="1"/>
      <c r="AZ29" s="1"/>
    </row>
    <row r="30" spans="1:52" ht="47.25" customHeight="1">
      <c r="A30" s="1"/>
      <c r="B30" s="23"/>
      <c r="C30" s="28" t="s">
        <v>318</v>
      </c>
      <c r="D30" s="44" t="s">
        <v>137</v>
      </c>
      <c r="E30" s="15" t="s">
        <v>716</v>
      </c>
      <c r="F30" s="33" t="s">
        <v>885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>
        <v>41211.2</v>
      </c>
      <c r="W30" s="2">
        <v>40888.4</v>
      </c>
      <c r="X30" s="34">
        <v>51486.1</v>
      </c>
      <c r="Y30" s="34">
        <f>38365.1+3267.9</f>
        <v>41633</v>
      </c>
      <c r="Z30" s="34"/>
      <c r="AA30" s="34">
        <f>38365.1+3267.9</f>
        <v>41633</v>
      </c>
      <c r="AB30" s="40">
        <f t="shared" si="0"/>
        <v>44130.98</v>
      </c>
      <c r="AC30" s="13"/>
      <c r="AD30" s="8"/>
      <c r="AE30" s="1"/>
      <c r="AF30" s="1" t="s">
        <v>717</v>
      </c>
      <c r="AG30" s="1" t="s">
        <v>718</v>
      </c>
      <c r="AH30" s="1" t="s">
        <v>719</v>
      </c>
      <c r="AI30" s="1" t="s">
        <v>720</v>
      </c>
      <c r="AJ30" s="1" t="s">
        <v>721</v>
      </c>
      <c r="AK30" s="1" t="s">
        <v>722</v>
      </c>
      <c r="AL30" s="1" t="s">
        <v>723</v>
      </c>
      <c r="AM30" s="1" t="s">
        <v>724</v>
      </c>
      <c r="AN30" s="1" t="s">
        <v>725</v>
      </c>
      <c r="AO30" s="1" t="s">
        <v>726</v>
      </c>
      <c r="AP30" s="1" t="s">
        <v>727</v>
      </c>
      <c r="AQ30" s="1" t="s">
        <v>728</v>
      </c>
      <c r="AR30" s="1" t="s">
        <v>729</v>
      </c>
      <c r="AS30" s="1" t="s">
        <v>730</v>
      </c>
      <c r="AT30" s="1" t="s">
        <v>731</v>
      </c>
      <c r="AU30" s="1" t="s">
        <v>732</v>
      </c>
      <c r="AV30" s="1" t="s">
        <v>733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319</v>
      </c>
      <c r="D31" s="44" t="s">
        <v>288</v>
      </c>
      <c r="E31" s="15" t="s">
        <v>931</v>
      </c>
      <c r="F31" s="33" t="s">
        <v>705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>
        <v>26133</v>
      </c>
      <c r="W31" s="34">
        <v>24160.4</v>
      </c>
      <c r="X31" s="34">
        <v>6161.1</v>
      </c>
      <c r="Y31" s="34">
        <v>6190.6</v>
      </c>
      <c r="Z31" s="34"/>
      <c r="AA31" s="34">
        <v>6190.6</v>
      </c>
      <c r="AB31" s="40">
        <f t="shared" si="0"/>
        <v>6562.036000000001</v>
      </c>
      <c r="AC31" s="13"/>
      <c r="AD31" s="8"/>
      <c r="AE31" s="1"/>
      <c r="AF31" s="1" t="s">
        <v>932</v>
      </c>
      <c r="AG31" s="1" t="s">
        <v>933</v>
      </c>
      <c r="AH31" s="1" t="s">
        <v>934</v>
      </c>
      <c r="AI31" s="1" t="s">
        <v>935</v>
      </c>
      <c r="AJ31" s="1" t="s">
        <v>936</v>
      </c>
      <c r="AK31" s="1" t="s">
        <v>937</v>
      </c>
      <c r="AL31" s="1" t="s">
        <v>938</v>
      </c>
      <c r="AM31" s="1" t="s">
        <v>939</v>
      </c>
      <c r="AN31" s="1" t="s">
        <v>940</v>
      </c>
      <c r="AO31" s="1" t="s">
        <v>294</v>
      </c>
      <c r="AP31" s="1" t="s">
        <v>295</v>
      </c>
      <c r="AQ31" s="1" t="s">
        <v>296</v>
      </c>
      <c r="AR31" s="1" t="s">
        <v>297</v>
      </c>
      <c r="AS31" s="1" t="s">
        <v>634</v>
      </c>
      <c r="AT31" s="1" t="s">
        <v>635</v>
      </c>
      <c r="AU31" s="1" t="s">
        <v>636</v>
      </c>
      <c r="AV31" s="1" t="s">
        <v>637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320</v>
      </c>
      <c r="D32" s="44" t="s">
        <v>136</v>
      </c>
      <c r="E32" s="15" t="s">
        <v>638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40">
        <f t="shared" si="0"/>
        <v>0</v>
      </c>
      <c r="AC32" s="13"/>
      <c r="AD32" s="8"/>
      <c r="AE32" s="1"/>
      <c r="AF32" s="1" t="s">
        <v>639</v>
      </c>
      <c r="AG32" s="1" t="s">
        <v>640</v>
      </c>
      <c r="AH32" s="1" t="s">
        <v>641</v>
      </c>
      <c r="AI32" s="1" t="s">
        <v>642</v>
      </c>
      <c r="AJ32" s="1" t="s">
        <v>643</v>
      </c>
      <c r="AK32" s="1" t="s">
        <v>644</v>
      </c>
      <c r="AL32" s="1" t="s">
        <v>645</v>
      </c>
      <c r="AM32" s="1" t="s">
        <v>646</v>
      </c>
      <c r="AN32" s="1" t="s">
        <v>647</v>
      </c>
      <c r="AO32" s="1" t="s">
        <v>648</v>
      </c>
      <c r="AP32" s="1" t="s">
        <v>283</v>
      </c>
      <c r="AQ32" s="1" t="s">
        <v>1050</v>
      </c>
      <c r="AR32" s="1" t="s">
        <v>1051</v>
      </c>
      <c r="AS32" s="1" t="s">
        <v>1052</v>
      </c>
      <c r="AT32" s="1" t="s">
        <v>347</v>
      </c>
      <c r="AU32" s="1" t="s">
        <v>348</v>
      </c>
      <c r="AV32" s="1" t="s">
        <v>349</v>
      </c>
      <c r="AW32" s="1"/>
      <c r="AX32" s="1"/>
      <c r="AY32" s="1"/>
      <c r="AZ32" s="1"/>
    </row>
    <row r="33" spans="1:52" ht="89.25" customHeight="1">
      <c r="A33" s="1"/>
      <c r="B33" s="23"/>
      <c r="C33" s="28" t="s">
        <v>321</v>
      </c>
      <c r="D33" s="44" t="s">
        <v>132</v>
      </c>
      <c r="E33" s="15" t="s">
        <v>350</v>
      </c>
      <c r="F33" s="33" t="s">
        <v>237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>
        <v>31103.5</v>
      </c>
      <c r="W33" s="34">
        <v>31041.5</v>
      </c>
      <c r="X33" s="34">
        <v>48578</v>
      </c>
      <c r="Y33" s="34">
        <v>40390.2</v>
      </c>
      <c r="Z33" s="34"/>
      <c r="AA33" s="34">
        <v>37572.9</v>
      </c>
      <c r="AB33" s="40">
        <f t="shared" si="0"/>
        <v>39827.274000000005</v>
      </c>
      <c r="AC33" s="13"/>
      <c r="AD33" s="8"/>
      <c r="AE33" s="1"/>
      <c r="AF33" s="1" t="s">
        <v>351</v>
      </c>
      <c r="AG33" s="1" t="s">
        <v>352</v>
      </c>
      <c r="AH33" s="1" t="s">
        <v>353</v>
      </c>
      <c r="AI33" s="1" t="s">
        <v>354</v>
      </c>
      <c r="AJ33" s="1" t="s">
        <v>355</v>
      </c>
      <c r="AK33" s="1" t="s">
        <v>356</v>
      </c>
      <c r="AL33" s="1" t="s">
        <v>357</v>
      </c>
      <c r="AM33" s="1" t="s">
        <v>358</v>
      </c>
      <c r="AN33" s="1" t="s">
        <v>1005</v>
      </c>
      <c r="AO33" s="1" t="s">
        <v>1006</v>
      </c>
      <c r="AP33" s="1" t="s">
        <v>1007</v>
      </c>
      <c r="AQ33" s="1" t="s">
        <v>370</v>
      </c>
      <c r="AR33" s="1" t="s">
        <v>371</v>
      </c>
      <c r="AS33" s="1" t="s">
        <v>372</v>
      </c>
      <c r="AT33" s="1" t="s">
        <v>373</v>
      </c>
      <c r="AU33" s="1" t="s">
        <v>374</v>
      </c>
      <c r="AV33" s="1" t="s">
        <v>375</v>
      </c>
      <c r="AW33" s="1"/>
      <c r="AX33" s="1"/>
      <c r="AY33" s="1"/>
      <c r="AZ33" s="1"/>
    </row>
    <row r="34" spans="1:52" ht="60.75" customHeight="1">
      <c r="A34" s="1"/>
      <c r="B34" s="23"/>
      <c r="C34" s="28" t="s">
        <v>322</v>
      </c>
      <c r="D34" s="44" t="s">
        <v>131</v>
      </c>
      <c r="E34" s="15" t="s">
        <v>780</v>
      </c>
      <c r="F34" s="33" t="s">
        <v>85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>
        <v>125</v>
      </c>
      <c r="W34" s="34">
        <v>125</v>
      </c>
      <c r="X34" s="34"/>
      <c r="Y34" s="34"/>
      <c r="Z34" s="34"/>
      <c r="AA34" s="34"/>
      <c r="AB34" s="40">
        <f t="shared" si="0"/>
        <v>0</v>
      </c>
      <c r="AC34" s="13"/>
      <c r="AD34" s="8"/>
      <c r="AE34" s="1"/>
      <c r="AF34" s="1" t="s">
        <v>781</v>
      </c>
      <c r="AG34" s="1" t="s">
        <v>782</v>
      </c>
      <c r="AH34" s="1" t="s">
        <v>783</v>
      </c>
      <c r="AI34" s="1" t="s">
        <v>784</v>
      </c>
      <c r="AJ34" s="1" t="s">
        <v>785</v>
      </c>
      <c r="AK34" s="1" t="s">
        <v>786</v>
      </c>
      <c r="AL34" s="1" t="s">
        <v>787</v>
      </c>
      <c r="AM34" s="1" t="s">
        <v>788</v>
      </c>
      <c r="AN34" s="1" t="s">
        <v>291</v>
      </c>
      <c r="AO34" s="1" t="s">
        <v>292</v>
      </c>
      <c r="AP34" s="1" t="s">
        <v>293</v>
      </c>
      <c r="AQ34" s="1" t="s">
        <v>678</v>
      </c>
      <c r="AR34" s="1" t="s">
        <v>679</v>
      </c>
      <c r="AS34" s="1" t="s">
        <v>680</v>
      </c>
      <c r="AT34" s="1" t="s">
        <v>681</v>
      </c>
      <c r="AU34" s="1" t="s">
        <v>682</v>
      </c>
      <c r="AV34" s="1" t="s">
        <v>26</v>
      </c>
      <c r="AW34" s="1"/>
      <c r="AX34" s="1"/>
      <c r="AY34" s="1"/>
      <c r="AZ34" s="1"/>
    </row>
    <row r="35" spans="1:52" ht="72" customHeight="1">
      <c r="A35" s="1"/>
      <c r="B35" s="19"/>
      <c r="C35" s="28" t="s">
        <v>323</v>
      </c>
      <c r="D35" s="44" t="s">
        <v>130</v>
      </c>
      <c r="E35" s="15" t="s">
        <v>27</v>
      </c>
      <c r="F35" s="3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/>
      <c r="W35" s="34"/>
      <c r="X35" s="34"/>
      <c r="Y35" s="34"/>
      <c r="Z35" s="34"/>
      <c r="AA35" s="34"/>
      <c r="AB35" s="40">
        <f t="shared" si="0"/>
        <v>0</v>
      </c>
      <c r="AC35" s="13"/>
      <c r="AD35" s="8"/>
      <c r="AE35" s="1"/>
      <c r="AF35" s="1" t="s">
        <v>28</v>
      </c>
      <c r="AG35" s="1" t="s">
        <v>649</v>
      </c>
      <c r="AH35" s="1" t="s">
        <v>650</v>
      </c>
      <c r="AI35" s="1" t="s">
        <v>651</v>
      </c>
      <c r="AJ35" s="1" t="s">
        <v>652</v>
      </c>
      <c r="AK35" s="1" t="s">
        <v>653</v>
      </c>
      <c r="AL35" s="1" t="s">
        <v>654</v>
      </c>
      <c r="AM35" s="1" t="s">
        <v>655</v>
      </c>
      <c r="AN35" s="1" t="s">
        <v>656</v>
      </c>
      <c r="AO35" s="1" t="s">
        <v>657</v>
      </c>
      <c r="AP35" s="1" t="s">
        <v>658</v>
      </c>
      <c r="AQ35" s="1" t="s">
        <v>659</v>
      </c>
      <c r="AR35" s="1" t="s">
        <v>660</v>
      </c>
      <c r="AS35" s="1" t="s">
        <v>661</v>
      </c>
      <c r="AT35" s="1" t="s">
        <v>662</v>
      </c>
      <c r="AU35" s="1" t="s">
        <v>663</v>
      </c>
      <c r="AV35" s="1" t="s">
        <v>664</v>
      </c>
      <c r="AW35" s="1"/>
      <c r="AX35" s="1"/>
      <c r="AY35" s="1"/>
      <c r="AZ35" s="1"/>
    </row>
    <row r="36" spans="1:52" ht="33.75" customHeight="1">
      <c r="A36" s="1"/>
      <c r="B36" s="19"/>
      <c r="C36" s="28" t="s">
        <v>324</v>
      </c>
      <c r="D36" s="44" t="s">
        <v>129</v>
      </c>
      <c r="E36" s="15" t="s">
        <v>665</v>
      </c>
      <c r="F36" s="3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4"/>
      <c r="W36" s="34"/>
      <c r="X36" s="34"/>
      <c r="Y36" s="34"/>
      <c r="Z36" s="34"/>
      <c r="AA36" s="34"/>
      <c r="AB36" s="40">
        <f t="shared" si="0"/>
        <v>0</v>
      </c>
      <c r="AC36" s="13"/>
      <c r="AD36" s="8"/>
      <c r="AE36" s="1"/>
      <c r="AF36" s="1" t="s">
        <v>666</v>
      </c>
      <c r="AG36" s="1" t="s">
        <v>667</v>
      </c>
      <c r="AH36" s="1" t="s">
        <v>668</v>
      </c>
      <c r="AI36" s="1" t="s">
        <v>669</v>
      </c>
      <c r="AJ36" s="1" t="s">
        <v>670</v>
      </c>
      <c r="AK36" s="1" t="s">
        <v>671</v>
      </c>
      <c r="AL36" s="1" t="s">
        <v>672</v>
      </c>
      <c r="AM36" s="1" t="s">
        <v>673</v>
      </c>
      <c r="AN36" s="1" t="s">
        <v>674</v>
      </c>
      <c r="AO36" s="1" t="s">
        <v>675</v>
      </c>
      <c r="AP36" s="1" t="s">
        <v>676</v>
      </c>
      <c r="AQ36" s="1" t="s">
        <v>677</v>
      </c>
      <c r="AR36" s="1" t="s">
        <v>62</v>
      </c>
      <c r="AS36" s="1" t="s">
        <v>1008</v>
      </c>
      <c r="AT36" s="1" t="s">
        <v>1009</v>
      </c>
      <c r="AU36" s="1" t="s">
        <v>1010</v>
      </c>
      <c r="AV36" s="1" t="s">
        <v>1011</v>
      </c>
      <c r="AW36" s="1"/>
      <c r="AX36" s="1"/>
      <c r="AY36" s="1"/>
      <c r="AZ36" s="1"/>
    </row>
    <row r="37" spans="1:52" ht="30.75" customHeight="1">
      <c r="A37" s="1"/>
      <c r="B37" s="19"/>
      <c r="C37" s="28" t="s">
        <v>325</v>
      </c>
      <c r="D37" s="44" t="s">
        <v>128</v>
      </c>
      <c r="E37" s="15" t="s">
        <v>1012</v>
      </c>
      <c r="F37" s="33" t="s">
        <v>418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>
        <v>1435.3</v>
      </c>
      <c r="W37" s="34">
        <v>1333.3</v>
      </c>
      <c r="X37" s="34">
        <v>814</v>
      </c>
      <c r="Y37" s="34"/>
      <c r="Z37" s="34"/>
      <c r="AA37" s="34"/>
      <c r="AB37" s="40">
        <f t="shared" si="0"/>
        <v>0</v>
      </c>
      <c r="AC37" s="13"/>
      <c r="AD37" s="8"/>
      <c r="AE37" s="1"/>
      <c r="AF37" s="1" t="s">
        <v>1013</v>
      </c>
      <c r="AG37" s="1" t="s">
        <v>1014</v>
      </c>
      <c r="AH37" s="1" t="s">
        <v>1015</v>
      </c>
      <c r="AI37" s="1" t="s">
        <v>1016</v>
      </c>
      <c r="AJ37" s="1" t="s">
        <v>1017</v>
      </c>
      <c r="AK37" s="1" t="s">
        <v>1018</v>
      </c>
      <c r="AL37" s="1" t="s">
        <v>1019</v>
      </c>
      <c r="AM37" s="1" t="s">
        <v>1020</v>
      </c>
      <c r="AN37" s="1" t="s">
        <v>29</v>
      </c>
      <c r="AO37" s="1" t="s">
        <v>30</v>
      </c>
      <c r="AP37" s="1" t="s">
        <v>31</v>
      </c>
      <c r="AQ37" s="1" t="s">
        <v>387</v>
      </c>
      <c r="AR37" s="1" t="s">
        <v>388</v>
      </c>
      <c r="AS37" s="1" t="s">
        <v>32</v>
      </c>
      <c r="AT37" s="1" t="s">
        <v>33</v>
      </c>
      <c r="AU37" s="1" t="s">
        <v>34</v>
      </c>
      <c r="AV37" s="1" t="s">
        <v>35</v>
      </c>
      <c r="AW37" s="1"/>
      <c r="AX37" s="1"/>
      <c r="AY37" s="1"/>
      <c r="AZ37" s="1"/>
    </row>
    <row r="38" spans="1:52" ht="101.25" customHeight="1">
      <c r="A38" s="1"/>
      <c r="B38" s="19"/>
      <c r="C38" s="28" t="s">
        <v>326</v>
      </c>
      <c r="D38" s="44" t="s">
        <v>343</v>
      </c>
      <c r="E38" s="15" t="s">
        <v>36</v>
      </c>
      <c r="F38" s="33" t="s">
        <v>418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4">
        <v>5031.1</v>
      </c>
      <c r="W38" s="34">
        <v>1500</v>
      </c>
      <c r="X38" s="34">
        <v>7084.4</v>
      </c>
      <c r="Y38" s="34">
        <f>5545.4+1539</f>
        <v>7084.4</v>
      </c>
      <c r="Z38" s="34"/>
      <c r="AA38" s="34">
        <f>5545.46+1539</f>
        <v>7084.46</v>
      </c>
      <c r="AB38" s="40">
        <f t="shared" si="0"/>
        <v>7509.5276</v>
      </c>
      <c r="AC38" s="13"/>
      <c r="AD38" s="8"/>
      <c r="AE38" s="1"/>
      <c r="AF38" s="1" t="s">
        <v>389</v>
      </c>
      <c r="AG38" s="1" t="s">
        <v>390</v>
      </c>
      <c r="AH38" s="1" t="s">
        <v>391</v>
      </c>
      <c r="AI38" s="1" t="s">
        <v>392</v>
      </c>
      <c r="AJ38" s="1" t="s">
        <v>1021</v>
      </c>
      <c r="AK38" s="1" t="s">
        <v>1022</v>
      </c>
      <c r="AL38" s="1" t="s">
        <v>1023</v>
      </c>
      <c r="AM38" s="1" t="s">
        <v>1024</v>
      </c>
      <c r="AN38" s="1" t="s">
        <v>1025</v>
      </c>
      <c r="AO38" s="1" t="s">
        <v>1026</v>
      </c>
      <c r="AP38" s="1" t="s">
        <v>1027</v>
      </c>
      <c r="AQ38" s="1" t="s">
        <v>1028</v>
      </c>
      <c r="AR38" s="1" t="s">
        <v>1029</v>
      </c>
      <c r="AS38" s="1" t="s">
        <v>1030</v>
      </c>
      <c r="AT38" s="1" t="s">
        <v>1031</v>
      </c>
      <c r="AU38" s="1" t="s">
        <v>1032</v>
      </c>
      <c r="AV38" s="1" t="s">
        <v>1033</v>
      </c>
      <c r="AW38" s="1"/>
      <c r="AX38" s="1"/>
      <c r="AY38" s="1"/>
      <c r="AZ38" s="1"/>
    </row>
    <row r="39" spans="1:52" ht="117" customHeight="1">
      <c r="A39" s="1"/>
      <c r="B39" s="23"/>
      <c r="C39" s="28" t="s">
        <v>327</v>
      </c>
      <c r="D39" s="44" t="s">
        <v>289</v>
      </c>
      <c r="E39" s="15" t="s">
        <v>1034</v>
      </c>
      <c r="F39" s="33" t="s">
        <v>759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4">
        <v>2875.4</v>
      </c>
      <c r="W39" s="34">
        <v>6141.6</v>
      </c>
      <c r="X39" s="34">
        <v>1786.7</v>
      </c>
      <c r="Y39" s="34">
        <v>1492.6</v>
      </c>
      <c r="Z39" s="34"/>
      <c r="AA39" s="34">
        <v>1492.6</v>
      </c>
      <c r="AB39" s="40">
        <f t="shared" si="0"/>
        <v>1582.156</v>
      </c>
      <c r="AC39" s="13"/>
      <c r="AD39" s="8"/>
      <c r="AE39" s="1"/>
      <c r="AF39" s="1" t="s">
        <v>1035</v>
      </c>
      <c r="AG39" s="1" t="s">
        <v>1036</v>
      </c>
      <c r="AH39" s="1" t="s">
        <v>1037</v>
      </c>
      <c r="AI39" s="1" t="s">
        <v>1038</v>
      </c>
      <c r="AJ39" s="1" t="s">
        <v>1039</v>
      </c>
      <c r="AK39" s="1" t="s">
        <v>1040</v>
      </c>
      <c r="AL39" s="1" t="s">
        <v>1041</v>
      </c>
      <c r="AM39" s="1" t="s">
        <v>1042</v>
      </c>
      <c r="AN39" s="1" t="s">
        <v>1043</v>
      </c>
      <c r="AO39" s="1" t="s">
        <v>1044</v>
      </c>
      <c r="AP39" s="1" t="s">
        <v>1045</v>
      </c>
      <c r="AQ39" s="1" t="s">
        <v>425</v>
      </c>
      <c r="AR39" s="1" t="s">
        <v>426</v>
      </c>
      <c r="AS39" s="1" t="s">
        <v>427</v>
      </c>
      <c r="AT39" s="1" t="s">
        <v>428</v>
      </c>
      <c r="AU39" s="1" t="s">
        <v>429</v>
      </c>
      <c r="AV39" s="1" t="s">
        <v>430</v>
      </c>
      <c r="AW39" s="1"/>
      <c r="AX39" s="1"/>
      <c r="AY39" s="1"/>
      <c r="AZ39" s="1"/>
    </row>
    <row r="40" spans="1:52" ht="46.5" customHeight="1">
      <c r="A40" s="1"/>
      <c r="B40" s="19"/>
      <c r="C40" s="28" t="s">
        <v>328</v>
      </c>
      <c r="D40" s="44" t="s">
        <v>344</v>
      </c>
      <c r="E40" s="15" t="s">
        <v>921</v>
      </c>
      <c r="F40" s="33" t="s">
        <v>418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>
        <v>14109.4</v>
      </c>
      <c r="W40" s="34">
        <v>13975.6</v>
      </c>
      <c r="X40" s="34">
        <v>14100</v>
      </c>
      <c r="Y40" s="34">
        <v>3850</v>
      </c>
      <c r="Z40" s="34"/>
      <c r="AA40" s="34">
        <v>3850</v>
      </c>
      <c r="AB40" s="40">
        <f t="shared" si="0"/>
        <v>4081</v>
      </c>
      <c r="AC40" s="13"/>
      <c r="AD40" s="8"/>
      <c r="AE40" s="1"/>
      <c r="AF40" s="1" t="s">
        <v>922</v>
      </c>
      <c r="AG40" s="1" t="s">
        <v>923</v>
      </c>
      <c r="AH40" s="1" t="s">
        <v>924</v>
      </c>
      <c r="AI40" s="1" t="s">
        <v>925</v>
      </c>
      <c r="AJ40" s="1" t="s">
        <v>926</v>
      </c>
      <c r="AK40" s="1" t="s">
        <v>927</v>
      </c>
      <c r="AL40" s="1" t="s">
        <v>263</v>
      </c>
      <c r="AM40" s="1" t="s">
        <v>264</v>
      </c>
      <c r="AN40" s="1" t="s">
        <v>265</v>
      </c>
      <c r="AO40" s="1" t="s">
        <v>266</v>
      </c>
      <c r="AP40" s="1" t="s">
        <v>267</v>
      </c>
      <c r="AQ40" s="1" t="s">
        <v>268</v>
      </c>
      <c r="AR40" s="1" t="s">
        <v>269</v>
      </c>
      <c r="AS40" s="1" t="s">
        <v>270</v>
      </c>
      <c r="AT40" s="1" t="s">
        <v>271</v>
      </c>
      <c r="AU40" s="1" t="s">
        <v>272</v>
      </c>
      <c r="AV40" s="1" t="s">
        <v>278</v>
      </c>
      <c r="AW40" s="1"/>
      <c r="AX40" s="1"/>
      <c r="AY40" s="1"/>
      <c r="AZ40" s="1"/>
    </row>
    <row r="41" spans="1:52" ht="38.25" customHeight="1">
      <c r="A41" s="1"/>
      <c r="B41" s="19"/>
      <c r="C41" s="28" t="s">
        <v>329</v>
      </c>
      <c r="D41" s="44" t="s">
        <v>345</v>
      </c>
      <c r="E41" s="15" t="s">
        <v>279</v>
      </c>
      <c r="F41" s="33" t="s">
        <v>760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>
        <v>512.6</v>
      </c>
      <c r="W41" s="34">
        <v>481.2</v>
      </c>
      <c r="X41" s="34">
        <v>2420</v>
      </c>
      <c r="Y41" s="34">
        <v>1000</v>
      </c>
      <c r="Z41" s="34"/>
      <c r="AA41" s="34">
        <v>1000</v>
      </c>
      <c r="AB41" s="40">
        <f t="shared" si="0"/>
        <v>1060</v>
      </c>
      <c r="AC41" s="13"/>
      <c r="AD41" s="8"/>
      <c r="AE41" s="1"/>
      <c r="AF41" s="1" t="s">
        <v>280</v>
      </c>
      <c r="AG41" s="1" t="s">
        <v>281</v>
      </c>
      <c r="AH41" s="1" t="s">
        <v>282</v>
      </c>
      <c r="AI41" s="1" t="s">
        <v>901</v>
      </c>
      <c r="AJ41" s="1" t="s">
        <v>902</v>
      </c>
      <c r="AK41" s="1" t="s">
        <v>903</v>
      </c>
      <c r="AL41" s="1" t="s">
        <v>904</v>
      </c>
      <c r="AM41" s="1" t="s">
        <v>905</v>
      </c>
      <c r="AN41" s="1" t="s">
        <v>906</v>
      </c>
      <c r="AO41" s="1" t="s">
        <v>907</v>
      </c>
      <c r="AP41" s="1" t="s">
        <v>908</v>
      </c>
      <c r="AQ41" s="1" t="s">
        <v>909</v>
      </c>
      <c r="AR41" s="1" t="s">
        <v>910</v>
      </c>
      <c r="AS41" s="1" t="s">
        <v>911</v>
      </c>
      <c r="AT41" s="1" t="s">
        <v>912</v>
      </c>
      <c r="AU41" s="1" t="s">
        <v>913</v>
      </c>
      <c r="AV41" s="1" t="s">
        <v>914</v>
      </c>
      <c r="AW41" s="1"/>
      <c r="AX41" s="1"/>
      <c r="AY41" s="1"/>
      <c r="AZ41" s="1"/>
    </row>
    <row r="42" spans="1:52" ht="75.75" customHeight="1">
      <c r="A42" s="1"/>
      <c r="B42" s="19"/>
      <c r="C42" s="28" t="s">
        <v>330</v>
      </c>
      <c r="D42" s="44" t="s">
        <v>346</v>
      </c>
      <c r="E42" s="15" t="s">
        <v>915</v>
      </c>
      <c r="F42" s="33" t="s">
        <v>548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4">
        <v>485.9</v>
      </c>
      <c r="W42" s="34">
        <v>485.9</v>
      </c>
      <c r="X42" s="34">
        <v>125</v>
      </c>
      <c r="Y42" s="34">
        <v>125</v>
      </c>
      <c r="Z42" s="34"/>
      <c r="AA42" s="34">
        <v>125</v>
      </c>
      <c r="AB42" s="40">
        <f t="shared" si="0"/>
        <v>132.5</v>
      </c>
      <c r="AC42" s="13"/>
      <c r="AD42" s="8"/>
      <c r="AE42" s="1"/>
      <c r="AF42" s="1" t="s">
        <v>916</v>
      </c>
      <c r="AG42" s="1" t="s">
        <v>917</v>
      </c>
      <c r="AH42" s="1" t="s">
        <v>918</v>
      </c>
      <c r="AI42" s="1" t="s">
        <v>919</v>
      </c>
      <c r="AJ42" s="1" t="s">
        <v>920</v>
      </c>
      <c r="AK42" s="1" t="s">
        <v>273</v>
      </c>
      <c r="AL42" s="1" t="s">
        <v>376</v>
      </c>
      <c r="AM42" s="1" t="s">
        <v>377</v>
      </c>
      <c r="AN42" s="1" t="s">
        <v>378</v>
      </c>
      <c r="AO42" s="1" t="s">
        <v>379</v>
      </c>
      <c r="AP42" s="1" t="s">
        <v>380</v>
      </c>
      <c r="AQ42" s="1" t="s">
        <v>381</v>
      </c>
      <c r="AR42" s="1" t="s">
        <v>382</v>
      </c>
      <c r="AS42" s="1" t="s">
        <v>383</v>
      </c>
      <c r="AT42" s="1" t="s">
        <v>384</v>
      </c>
      <c r="AU42" s="1" t="s">
        <v>385</v>
      </c>
      <c r="AV42" s="1" t="s">
        <v>386</v>
      </c>
      <c r="AW42" s="1"/>
      <c r="AX42" s="1"/>
      <c r="AY42" s="1"/>
      <c r="AZ42" s="1"/>
    </row>
    <row r="43" spans="1:52" ht="68.25" customHeight="1">
      <c r="A43" s="1"/>
      <c r="B43" s="23"/>
      <c r="C43" s="28" t="s">
        <v>331</v>
      </c>
      <c r="D43" s="44" t="s">
        <v>683</v>
      </c>
      <c r="E43" s="15" t="s">
        <v>403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40">
        <f t="shared" si="0"/>
        <v>0</v>
      </c>
      <c r="AC43" s="13"/>
      <c r="AD43" s="8"/>
      <c r="AE43" s="1"/>
      <c r="AF43" s="1" t="s">
        <v>404</v>
      </c>
      <c r="AG43" s="1" t="s">
        <v>406</v>
      </c>
      <c r="AH43" s="1" t="s">
        <v>407</v>
      </c>
      <c r="AI43" s="1" t="s">
        <v>408</v>
      </c>
      <c r="AJ43" s="1" t="s">
        <v>409</v>
      </c>
      <c r="AK43" s="1" t="s">
        <v>410</v>
      </c>
      <c r="AL43" s="1" t="s">
        <v>411</v>
      </c>
      <c r="AM43" s="1" t="s">
        <v>412</v>
      </c>
      <c r="AN43" s="1" t="s">
        <v>413</v>
      </c>
      <c r="AO43" s="1" t="s">
        <v>414</v>
      </c>
      <c r="AP43" s="1" t="s">
        <v>415</v>
      </c>
      <c r="AQ43" s="1" t="s">
        <v>416</v>
      </c>
      <c r="AR43" s="1" t="s">
        <v>419</v>
      </c>
      <c r="AS43" s="1" t="s">
        <v>420</v>
      </c>
      <c r="AT43" s="1" t="s">
        <v>421</v>
      </c>
      <c r="AU43" s="1" t="s">
        <v>422</v>
      </c>
      <c r="AV43" s="1" t="s">
        <v>423</v>
      </c>
      <c r="AW43" s="1"/>
      <c r="AX43" s="1"/>
      <c r="AY43" s="1"/>
      <c r="AZ43" s="1"/>
    </row>
    <row r="44" spans="1:52" ht="75" customHeight="1">
      <c r="A44" s="1"/>
      <c r="B44" s="19"/>
      <c r="C44" s="28" t="s">
        <v>332</v>
      </c>
      <c r="D44" s="44" t="s">
        <v>684</v>
      </c>
      <c r="E44" s="15" t="s">
        <v>424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40">
        <f t="shared" si="0"/>
        <v>0</v>
      </c>
      <c r="AC44" s="13"/>
      <c r="AD44" s="8"/>
      <c r="AE44" s="1"/>
      <c r="AF44" s="1" t="s">
        <v>775</v>
      </c>
      <c r="AG44" s="1" t="s">
        <v>776</v>
      </c>
      <c r="AH44" s="1" t="s">
        <v>777</v>
      </c>
      <c r="AI44" s="1" t="s">
        <v>778</v>
      </c>
      <c r="AJ44" s="1" t="s">
        <v>779</v>
      </c>
      <c r="AK44" s="1" t="s">
        <v>900</v>
      </c>
      <c r="AL44" s="1" t="s">
        <v>551</v>
      </c>
      <c r="AM44" s="1" t="s">
        <v>552</v>
      </c>
      <c r="AN44" s="1" t="s">
        <v>553</v>
      </c>
      <c r="AO44" s="1" t="s">
        <v>554</v>
      </c>
      <c r="AP44" s="1" t="s">
        <v>555</v>
      </c>
      <c r="AQ44" s="1" t="s">
        <v>556</v>
      </c>
      <c r="AR44" s="1" t="s">
        <v>557</v>
      </c>
      <c r="AS44" s="1" t="s">
        <v>558</v>
      </c>
      <c r="AT44" s="1" t="s">
        <v>549</v>
      </c>
      <c r="AU44" s="1" t="s">
        <v>550</v>
      </c>
      <c r="AV44" s="1" t="s">
        <v>189</v>
      </c>
      <c r="AW44" s="1"/>
      <c r="AX44" s="1"/>
      <c r="AY44" s="1"/>
      <c r="AZ44" s="1"/>
    </row>
    <row r="45" spans="1:52" ht="59.25" customHeight="1">
      <c r="A45" s="1"/>
      <c r="B45" s="23"/>
      <c r="C45" s="28" t="s">
        <v>333</v>
      </c>
      <c r="D45" s="44" t="s">
        <v>685</v>
      </c>
      <c r="E45" s="15" t="s">
        <v>190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40">
        <f t="shared" si="0"/>
        <v>0</v>
      </c>
      <c r="AC45" s="13"/>
      <c r="AD45" s="8"/>
      <c r="AE45" s="1"/>
      <c r="AF45" s="1" t="s">
        <v>191</v>
      </c>
      <c r="AG45" s="1" t="s">
        <v>192</v>
      </c>
      <c r="AH45" s="1" t="s">
        <v>193</v>
      </c>
      <c r="AI45" s="1" t="s">
        <v>194</v>
      </c>
      <c r="AJ45" s="1" t="s">
        <v>195</v>
      </c>
      <c r="AK45" s="1" t="s">
        <v>196</v>
      </c>
      <c r="AL45" s="1" t="s">
        <v>197</v>
      </c>
      <c r="AM45" s="1" t="s">
        <v>198</v>
      </c>
      <c r="AN45" s="1" t="s">
        <v>199</v>
      </c>
      <c r="AO45" s="1" t="s">
        <v>200</v>
      </c>
      <c r="AP45" s="1" t="s">
        <v>201</v>
      </c>
      <c r="AQ45" s="1" t="s">
        <v>202</v>
      </c>
      <c r="AR45" s="1" t="s">
        <v>203</v>
      </c>
      <c r="AS45" s="1" t="s">
        <v>204</v>
      </c>
      <c r="AT45" s="1" t="s">
        <v>205</v>
      </c>
      <c r="AU45" s="1" t="s">
        <v>206</v>
      </c>
      <c r="AV45" s="1" t="s">
        <v>207</v>
      </c>
      <c r="AW45" s="1"/>
      <c r="AX45" s="1"/>
      <c r="AY45" s="1"/>
      <c r="AZ45" s="1"/>
    </row>
    <row r="46" spans="1:52" ht="60.75" customHeight="1">
      <c r="A46" s="1"/>
      <c r="B46" s="23"/>
      <c r="C46" s="28" t="s">
        <v>334</v>
      </c>
      <c r="D46" s="44" t="s">
        <v>686</v>
      </c>
      <c r="E46" s="15" t="s">
        <v>208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40">
        <f t="shared" si="0"/>
        <v>0</v>
      </c>
      <c r="AC46" s="13"/>
      <c r="AD46" s="8"/>
      <c r="AE46" s="1"/>
      <c r="AF46" s="1" t="s">
        <v>209</v>
      </c>
      <c r="AG46" s="1" t="s">
        <v>210</v>
      </c>
      <c r="AH46" s="1" t="s">
        <v>211</v>
      </c>
      <c r="AI46" s="1" t="s">
        <v>212</v>
      </c>
      <c r="AJ46" s="1" t="s">
        <v>213</v>
      </c>
      <c r="AK46" s="1" t="s">
        <v>214</v>
      </c>
      <c r="AL46" s="1" t="s">
        <v>215</v>
      </c>
      <c r="AM46" s="1" t="s">
        <v>216</v>
      </c>
      <c r="AN46" s="1" t="s">
        <v>217</v>
      </c>
      <c r="AO46" s="1" t="s">
        <v>632</v>
      </c>
      <c r="AP46" s="1" t="s">
        <v>633</v>
      </c>
      <c r="AQ46" s="1" t="s">
        <v>25</v>
      </c>
      <c r="AR46" s="1" t="s">
        <v>14</v>
      </c>
      <c r="AS46" s="1" t="s">
        <v>928</v>
      </c>
      <c r="AT46" s="1" t="s">
        <v>929</v>
      </c>
      <c r="AU46" s="1" t="s">
        <v>930</v>
      </c>
      <c r="AV46" s="1" t="s">
        <v>104</v>
      </c>
      <c r="AW46" s="1"/>
      <c r="AX46" s="1"/>
      <c r="AY46" s="1"/>
      <c r="AZ46" s="1"/>
    </row>
    <row r="47" spans="1:52" ht="62.25" customHeight="1">
      <c r="A47" s="1"/>
      <c r="B47" s="19"/>
      <c r="C47" s="28" t="s">
        <v>335</v>
      </c>
      <c r="D47" s="44" t="s">
        <v>687</v>
      </c>
      <c r="E47" s="15" t="s">
        <v>105</v>
      </c>
      <c r="F47" s="33" t="s">
        <v>759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>
        <v>82</v>
      </c>
      <c r="W47" s="34">
        <v>82</v>
      </c>
      <c r="X47" s="34"/>
      <c r="Y47" s="34"/>
      <c r="Z47" s="34"/>
      <c r="AA47" s="34"/>
      <c r="AB47" s="40">
        <f t="shared" si="0"/>
        <v>0</v>
      </c>
      <c r="AC47" s="13"/>
      <c r="AD47" s="8"/>
      <c r="AE47" s="1"/>
      <c r="AF47" s="1" t="s">
        <v>106</v>
      </c>
      <c r="AG47" s="1" t="s">
        <v>107</v>
      </c>
      <c r="AH47" s="1" t="s">
        <v>108</v>
      </c>
      <c r="AI47" s="1" t="s">
        <v>109</v>
      </c>
      <c r="AJ47" s="1" t="s">
        <v>110</v>
      </c>
      <c r="AK47" s="1" t="s">
        <v>111</v>
      </c>
      <c r="AL47" s="1" t="s">
        <v>112</v>
      </c>
      <c r="AM47" s="1" t="s">
        <v>113</v>
      </c>
      <c r="AN47" s="1" t="s">
        <v>114</v>
      </c>
      <c r="AO47" s="1" t="s">
        <v>115</v>
      </c>
      <c r="AP47" s="1" t="s">
        <v>116</v>
      </c>
      <c r="AQ47" s="1" t="s">
        <v>117</v>
      </c>
      <c r="AR47" s="1" t="s">
        <v>118</v>
      </c>
      <c r="AS47" s="1" t="s">
        <v>119</v>
      </c>
      <c r="AT47" s="1" t="s">
        <v>120</v>
      </c>
      <c r="AU47" s="1" t="s">
        <v>121</v>
      </c>
      <c r="AV47" s="1" t="s">
        <v>122</v>
      </c>
      <c r="AW47" s="1"/>
      <c r="AX47" s="1"/>
      <c r="AY47" s="1"/>
      <c r="AZ47" s="1"/>
    </row>
    <row r="48" spans="1:52" ht="88.5" customHeight="1">
      <c r="A48" s="1"/>
      <c r="B48" s="23"/>
      <c r="C48" s="28" t="s">
        <v>336</v>
      </c>
      <c r="D48" s="44" t="s">
        <v>63</v>
      </c>
      <c r="E48" s="15" t="s">
        <v>449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40">
        <f t="shared" si="0"/>
        <v>0</v>
      </c>
      <c r="AC48" s="13"/>
      <c r="AD48" s="8"/>
      <c r="AE48" s="1"/>
      <c r="AF48" s="1" t="s">
        <v>450</v>
      </c>
      <c r="AG48" s="1" t="s">
        <v>451</v>
      </c>
      <c r="AH48" s="1" t="s">
        <v>452</v>
      </c>
      <c r="AI48" s="1" t="s">
        <v>399</v>
      </c>
      <c r="AJ48" s="1" t="s">
        <v>400</v>
      </c>
      <c r="AK48" s="1" t="s">
        <v>401</v>
      </c>
      <c r="AL48" s="1" t="s">
        <v>402</v>
      </c>
      <c r="AM48" s="1" t="s">
        <v>746</v>
      </c>
      <c r="AN48" s="1" t="s">
        <v>405</v>
      </c>
      <c r="AO48" s="1" t="s">
        <v>133</v>
      </c>
      <c r="AP48" s="1" t="s">
        <v>134</v>
      </c>
      <c r="AQ48" s="1" t="s">
        <v>747</v>
      </c>
      <c r="AR48" s="1" t="s">
        <v>748</v>
      </c>
      <c r="AS48" s="1" t="s">
        <v>749</v>
      </c>
      <c r="AT48" s="1" t="s">
        <v>750</v>
      </c>
      <c r="AU48" s="1" t="s">
        <v>751</v>
      </c>
      <c r="AV48" s="1" t="s">
        <v>752</v>
      </c>
      <c r="AW48" s="1"/>
      <c r="AX48" s="1"/>
      <c r="AY48" s="1"/>
      <c r="AZ48" s="1"/>
    </row>
    <row r="49" spans="1:52" ht="47.25" customHeight="1">
      <c r="A49" s="1"/>
      <c r="B49" s="23"/>
      <c r="C49" s="28" t="s">
        <v>337</v>
      </c>
      <c r="D49" s="44" t="s">
        <v>64</v>
      </c>
      <c r="E49" s="15" t="s">
        <v>753</v>
      </c>
      <c r="F49" s="33" t="s">
        <v>764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>
        <v>8635.5</v>
      </c>
      <c r="W49" s="34">
        <v>8635.5</v>
      </c>
      <c r="X49" s="34">
        <v>8756.7</v>
      </c>
      <c r="Y49" s="34">
        <v>8970.1</v>
      </c>
      <c r="Z49" s="34"/>
      <c r="AA49" s="34">
        <v>9204.8</v>
      </c>
      <c r="AB49" s="40">
        <f t="shared" si="0"/>
        <v>9757.088</v>
      </c>
      <c r="AC49" s="13"/>
      <c r="AD49" s="8"/>
      <c r="AE49" s="1"/>
      <c r="AF49" s="1" t="s">
        <v>754</v>
      </c>
      <c r="AG49" s="1" t="s">
        <v>789</v>
      </c>
      <c r="AH49" s="1" t="s">
        <v>790</v>
      </c>
      <c r="AI49" s="1" t="s">
        <v>791</v>
      </c>
      <c r="AJ49" s="1" t="s">
        <v>792</v>
      </c>
      <c r="AK49" s="1" t="s">
        <v>1058</v>
      </c>
      <c r="AL49" s="1" t="s">
        <v>1059</v>
      </c>
      <c r="AM49" s="1" t="s">
        <v>1060</v>
      </c>
      <c r="AN49" s="1" t="s">
        <v>1061</v>
      </c>
      <c r="AO49" s="1" t="s">
        <v>1062</v>
      </c>
      <c r="AP49" s="1" t="s">
        <v>1063</v>
      </c>
      <c r="AQ49" s="1" t="s">
        <v>1064</v>
      </c>
      <c r="AR49" s="1" t="s">
        <v>1065</v>
      </c>
      <c r="AS49" s="1" t="s">
        <v>1066</v>
      </c>
      <c r="AT49" s="1" t="s">
        <v>1067</v>
      </c>
      <c r="AU49" s="1" t="s">
        <v>1068</v>
      </c>
      <c r="AV49" s="1" t="s">
        <v>1069</v>
      </c>
      <c r="AW49" s="1"/>
      <c r="AX49" s="1"/>
      <c r="AY49" s="1"/>
      <c r="AZ49" s="1"/>
    </row>
    <row r="50" spans="1:52" ht="101.25" customHeight="1">
      <c r="A50" s="1"/>
      <c r="B50" s="19"/>
      <c r="C50" s="28" t="s">
        <v>338</v>
      </c>
      <c r="D50" s="44" t="s">
        <v>65</v>
      </c>
      <c r="E50" s="15" t="s">
        <v>1070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40">
        <f t="shared" si="0"/>
        <v>0</v>
      </c>
      <c r="AC50" s="13"/>
      <c r="AD50" s="8"/>
      <c r="AE50" s="1"/>
      <c r="AF50" s="1" t="s">
        <v>1071</v>
      </c>
      <c r="AG50" s="1" t="s">
        <v>1072</v>
      </c>
      <c r="AH50" s="1" t="s">
        <v>1073</v>
      </c>
      <c r="AI50" s="1" t="s">
        <v>1074</v>
      </c>
      <c r="AJ50" s="1" t="s">
        <v>1075</v>
      </c>
      <c r="AK50" s="1" t="s">
        <v>1076</v>
      </c>
      <c r="AL50" s="1" t="s">
        <v>1077</v>
      </c>
      <c r="AM50" s="1" t="s">
        <v>86</v>
      </c>
      <c r="AN50" s="1" t="s">
        <v>87</v>
      </c>
      <c r="AO50" s="1" t="s">
        <v>88</v>
      </c>
      <c r="AP50" s="1" t="s">
        <v>89</v>
      </c>
      <c r="AQ50" s="1" t="s">
        <v>90</v>
      </c>
      <c r="AR50" s="1" t="s">
        <v>91</v>
      </c>
      <c r="AS50" s="1" t="s">
        <v>92</v>
      </c>
      <c r="AT50" s="1" t="s">
        <v>93</v>
      </c>
      <c r="AU50" s="1" t="s">
        <v>94</v>
      </c>
      <c r="AV50" s="1" t="s">
        <v>95</v>
      </c>
      <c r="AW50" s="1"/>
      <c r="AX50" s="1"/>
      <c r="AY50" s="1"/>
      <c r="AZ50" s="1"/>
    </row>
    <row r="51" spans="1:52" ht="34.5" customHeight="1">
      <c r="A51" s="5"/>
      <c r="B51" s="18"/>
      <c r="C51" s="28" t="s">
        <v>339</v>
      </c>
      <c r="D51" s="44" t="s">
        <v>1053</v>
      </c>
      <c r="E51" s="15" t="s">
        <v>96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40">
        <f t="shared" si="0"/>
        <v>0</v>
      </c>
      <c r="AC51" s="13"/>
      <c r="AD51" s="8"/>
      <c r="AE51" s="1"/>
      <c r="AF51" s="1" t="s">
        <v>97</v>
      </c>
      <c r="AG51" s="1" t="s">
        <v>98</v>
      </c>
      <c r="AH51" s="1" t="s">
        <v>99</v>
      </c>
      <c r="AI51" s="1" t="s">
        <v>100</v>
      </c>
      <c r="AJ51" s="1" t="s">
        <v>101</v>
      </c>
      <c r="AK51" s="1" t="s">
        <v>102</v>
      </c>
      <c r="AL51" s="1" t="s">
        <v>103</v>
      </c>
      <c r="AM51" s="1" t="s">
        <v>1108</v>
      </c>
      <c r="AN51" s="1" t="s">
        <v>1109</v>
      </c>
      <c r="AO51" s="1" t="s">
        <v>123</v>
      </c>
      <c r="AP51" s="1" t="s">
        <v>124</v>
      </c>
      <c r="AQ51" s="1" t="s">
        <v>125</v>
      </c>
      <c r="AR51" s="1" t="s">
        <v>126</v>
      </c>
      <c r="AS51" s="1" t="s">
        <v>495</v>
      </c>
      <c r="AT51" s="1" t="s">
        <v>496</v>
      </c>
      <c r="AU51" s="1" t="s">
        <v>497</v>
      </c>
      <c r="AV51" s="1" t="s">
        <v>498</v>
      </c>
      <c r="AW51" s="1"/>
      <c r="AX51" s="1"/>
      <c r="AY51" s="1"/>
      <c r="AZ51" s="1"/>
    </row>
    <row r="52" spans="1:52" ht="49.5" customHeight="1">
      <c r="A52" s="1"/>
      <c r="B52" s="18"/>
      <c r="C52" s="28" t="s">
        <v>340</v>
      </c>
      <c r="D52" s="44" t="s">
        <v>127</v>
      </c>
      <c r="E52" s="15" t="s">
        <v>499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40">
        <f t="shared" si="0"/>
        <v>0</v>
      </c>
      <c r="AC52" s="13"/>
      <c r="AD52" s="8"/>
      <c r="AE52" s="1"/>
      <c r="AF52" s="1" t="s">
        <v>500</v>
      </c>
      <c r="AG52" s="1" t="s">
        <v>501</v>
      </c>
      <c r="AH52" s="1" t="s">
        <v>502</v>
      </c>
      <c r="AI52" s="1" t="s">
        <v>503</v>
      </c>
      <c r="AJ52" s="1" t="s">
        <v>504</v>
      </c>
      <c r="AK52" s="1" t="s">
        <v>505</v>
      </c>
      <c r="AL52" s="1" t="s">
        <v>506</v>
      </c>
      <c r="AM52" s="1" t="s">
        <v>507</v>
      </c>
      <c r="AN52" s="1" t="s">
        <v>508</v>
      </c>
      <c r="AO52" s="1" t="s">
        <v>509</v>
      </c>
      <c r="AP52" s="1" t="s">
        <v>510</v>
      </c>
      <c r="AQ52" s="1" t="s">
        <v>511</v>
      </c>
      <c r="AR52" s="1" t="s">
        <v>512</v>
      </c>
      <c r="AS52" s="1" t="s">
        <v>135</v>
      </c>
      <c r="AT52" s="1" t="s">
        <v>446</v>
      </c>
      <c r="AU52" s="1" t="s">
        <v>447</v>
      </c>
      <c r="AV52" s="1" t="s">
        <v>448</v>
      </c>
      <c r="AW52" s="1"/>
      <c r="AX52" s="1"/>
      <c r="AY52" s="1"/>
      <c r="AZ52" s="1"/>
    </row>
    <row r="53" spans="1:52" ht="98.25" customHeight="1">
      <c r="A53" s="5"/>
      <c r="B53" s="18"/>
      <c r="C53" s="28" t="s">
        <v>443</v>
      </c>
      <c r="D53" s="38" t="s">
        <v>825</v>
      </c>
      <c r="E53" s="12" t="s">
        <v>826</v>
      </c>
      <c r="F53" s="33" t="s">
        <v>703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>
        <f>V54+V55+V57+V59+V58+V60+V61+V62+V63+V64+V65+V66+V67+V68+V69+V70</f>
        <v>18524</v>
      </c>
      <c r="W53" s="34">
        <f>W54+W55+W57+W59+W58+W60+W61+W62+W63+W64+W65+W66+W67+W68+W69+W70</f>
        <v>18423.100000000002</v>
      </c>
      <c r="X53" s="34">
        <f>X54+X55+X57+X59+X58+X60+X61+X62+X63+X64+X65+X66+X67+X68+X69+X70</f>
        <v>49145.200000000004</v>
      </c>
      <c r="Y53" s="34">
        <f>Y54+Y55+Y57+Y59+Y58+Y60+Y61+Y62+Y63+Y64+Y65+Y66+Y67+Y68+Y69+Y70</f>
        <v>49145.200000000004</v>
      </c>
      <c r="Z53" s="34"/>
      <c r="AA53" s="34">
        <f>AA54+AA55+AA57+AA59+AA58+AA60+AA61+AA62+AA63+AA64+AA65+AA66+AA67+AA68+AA69+AA70</f>
        <v>49145.200000000004</v>
      </c>
      <c r="AB53" s="34">
        <f>AB54+AB55+AB57+AB59+AB58+AB60+AB61+AB62+AB63+AB64+AB65+AB66+AB67+AB68+AB69+AB70</f>
        <v>49145.200000000004</v>
      </c>
      <c r="AC53" s="13"/>
      <c r="AD53" s="8"/>
      <c r="AE53" s="1"/>
      <c r="AF53" s="1" t="s">
        <v>827</v>
      </c>
      <c r="AG53" s="1" t="s">
        <v>828</v>
      </c>
      <c r="AH53" s="1" t="s">
        <v>829</v>
      </c>
      <c r="AI53" s="1" t="s">
        <v>830</v>
      </c>
      <c r="AJ53" s="1" t="s">
        <v>831</v>
      </c>
      <c r="AK53" s="1" t="s">
        <v>832</v>
      </c>
      <c r="AL53" s="1" t="s">
        <v>833</v>
      </c>
      <c r="AM53" s="1" t="s">
        <v>834</v>
      </c>
      <c r="AN53" s="1" t="s">
        <v>835</v>
      </c>
      <c r="AO53" s="1" t="s">
        <v>836</v>
      </c>
      <c r="AP53" s="1" t="s">
        <v>453</v>
      </c>
      <c r="AQ53" s="1" t="s">
        <v>454</v>
      </c>
      <c r="AR53" s="1" t="s">
        <v>455</v>
      </c>
      <c r="AS53" s="1" t="s">
        <v>456</v>
      </c>
      <c r="AT53" s="1" t="s">
        <v>457</v>
      </c>
      <c r="AU53" s="1" t="s">
        <v>458</v>
      </c>
      <c r="AV53" s="1" t="s">
        <v>459</v>
      </c>
      <c r="AW53" s="1"/>
      <c r="AX53" s="1"/>
      <c r="AY53" s="1"/>
      <c r="AZ53" s="1"/>
    </row>
    <row r="54" spans="1:52" ht="19.5" customHeight="1">
      <c r="A54" s="5"/>
      <c r="B54" s="18"/>
      <c r="C54" s="28" t="s">
        <v>154</v>
      </c>
      <c r="D54" s="11" t="s">
        <v>0</v>
      </c>
      <c r="E54" s="12"/>
      <c r="F54" s="33" t="s">
        <v>703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>
        <f>106+64.2+12712</f>
        <v>12882.2</v>
      </c>
      <c r="W54" s="34">
        <f>106+64.2+12712</f>
        <v>12882.2</v>
      </c>
      <c r="X54" s="34">
        <v>35628.3</v>
      </c>
      <c r="Y54" s="34">
        <v>35748.3</v>
      </c>
      <c r="Z54" s="34"/>
      <c r="AA54" s="34">
        <v>35748.3</v>
      </c>
      <c r="AB54" s="34">
        <v>35748.3</v>
      </c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4.25" customHeight="1">
      <c r="A55" s="5"/>
      <c r="B55" s="18"/>
      <c r="C55" s="28" t="s">
        <v>155</v>
      </c>
      <c r="D55" s="11" t="s">
        <v>156</v>
      </c>
      <c r="E55" s="12"/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4.25" customHeight="1">
      <c r="A56" s="5"/>
      <c r="B56" s="18"/>
      <c r="C56" s="28" t="s">
        <v>157</v>
      </c>
      <c r="D56" s="11" t="s">
        <v>174</v>
      </c>
      <c r="E56" s="12"/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6.5" customHeight="1">
      <c r="A57" s="5"/>
      <c r="B57" s="18"/>
      <c r="C57" s="28" t="s">
        <v>158</v>
      </c>
      <c r="D57" s="11" t="s">
        <v>159</v>
      </c>
      <c r="E57" s="12"/>
      <c r="F57" s="3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/>
      <c r="Y57" s="34"/>
      <c r="Z57" s="34"/>
      <c r="AA57" s="34"/>
      <c r="AB57" s="34"/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5"/>
      <c r="B58" s="18"/>
      <c r="C58" s="28" t="s">
        <v>160</v>
      </c>
      <c r="D58" s="11" t="s">
        <v>161</v>
      </c>
      <c r="E58" s="12"/>
      <c r="F58" s="33" t="s">
        <v>1079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>
        <f>1942.9+426</f>
        <v>2368.9</v>
      </c>
      <c r="W58" s="34">
        <f>1942.9+325.1</f>
        <v>2268</v>
      </c>
      <c r="X58" s="34">
        <f>2385+4000</f>
        <v>6385</v>
      </c>
      <c r="Y58" s="34">
        <f>2385+4000</f>
        <v>6385</v>
      </c>
      <c r="Z58" s="34"/>
      <c r="AA58" s="34">
        <f>2385+4000</f>
        <v>6385</v>
      </c>
      <c r="AB58" s="34">
        <f>2385+4000</f>
        <v>6385</v>
      </c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8.75" customHeight="1">
      <c r="A59" s="5"/>
      <c r="B59" s="18"/>
      <c r="C59" s="28" t="s">
        <v>162</v>
      </c>
      <c r="D59" s="11" t="s">
        <v>163</v>
      </c>
      <c r="E59" s="12"/>
      <c r="F59" s="3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8.75" customHeight="1">
      <c r="A60" s="5"/>
      <c r="B60" s="18"/>
      <c r="C60" s="28" t="s">
        <v>177</v>
      </c>
      <c r="D60" s="11" t="s">
        <v>178</v>
      </c>
      <c r="E60" s="12"/>
      <c r="F60" s="3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25.5" customHeight="1">
      <c r="A61" s="5"/>
      <c r="B61" s="18"/>
      <c r="C61" s="28" t="s">
        <v>164</v>
      </c>
      <c r="D61" s="11" t="s">
        <v>773</v>
      </c>
      <c r="E61" s="12"/>
      <c r="F61" s="33" t="s">
        <v>704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>
        <v>185.5</v>
      </c>
      <c r="W61" s="34">
        <v>185.5</v>
      </c>
      <c r="X61" s="34"/>
      <c r="Y61" s="34"/>
      <c r="Z61" s="34"/>
      <c r="AA61" s="34"/>
      <c r="AB61" s="34"/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8.75" customHeight="1">
      <c r="A62" s="5"/>
      <c r="B62" s="18"/>
      <c r="C62" s="28" t="s">
        <v>175</v>
      </c>
      <c r="D62" s="11" t="s">
        <v>176</v>
      </c>
      <c r="E62" s="12"/>
      <c r="F62" s="3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/>
      <c r="Y62" s="34"/>
      <c r="Z62" s="34"/>
      <c r="AA62" s="34"/>
      <c r="AB62" s="34"/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8.75" customHeight="1">
      <c r="A63" s="5"/>
      <c r="B63" s="18"/>
      <c r="C63" s="28" t="s">
        <v>165</v>
      </c>
      <c r="D63" s="11" t="s">
        <v>166</v>
      </c>
      <c r="E63" s="12"/>
      <c r="F63" s="3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/>
      <c r="Y63" s="34"/>
      <c r="Z63" s="34"/>
      <c r="AA63" s="34"/>
      <c r="AB63" s="34"/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8.75" customHeight="1">
      <c r="A64" s="5"/>
      <c r="B64" s="18"/>
      <c r="C64" s="28" t="s">
        <v>167</v>
      </c>
      <c r="D64" s="11" t="s">
        <v>168</v>
      </c>
      <c r="E64" s="12"/>
      <c r="F64" s="3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/>
      <c r="W64" s="34"/>
      <c r="X64" s="34"/>
      <c r="Y64" s="34"/>
      <c r="Z64" s="34"/>
      <c r="AA64" s="34"/>
      <c r="AB64" s="34"/>
      <c r="AC64" s="13"/>
      <c r="AD64" s="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8.75" customHeight="1">
      <c r="A65" s="5"/>
      <c r="B65" s="18"/>
      <c r="C65" s="28" t="s">
        <v>169</v>
      </c>
      <c r="D65" s="11" t="s">
        <v>170</v>
      </c>
      <c r="E65" s="12"/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/>
      <c r="W65" s="34"/>
      <c r="X65" s="34"/>
      <c r="Y65" s="34"/>
      <c r="Z65" s="34"/>
      <c r="AA65" s="34"/>
      <c r="AB65" s="34"/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8.75" customHeight="1">
      <c r="A66" s="5"/>
      <c r="B66" s="18"/>
      <c r="C66" s="28" t="s">
        <v>171</v>
      </c>
      <c r="D66" s="11" t="s">
        <v>172</v>
      </c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24.75" customHeight="1">
      <c r="A67" s="5"/>
      <c r="B67" s="18"/>
      <c r="C67" s="28" t="s">
        <v>173</v>
      </c>
      <c r="D67" s="11" t="s">
        <v>63</v>
      </c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24" customHeight="1">
      <c r="A68" s="5"/>
      <c r="B68" s="18"/>
      <c r="C68" s="28" t="s">
        <v>761</v>
      </c>
      <c r="D68" s="11" t="s">
        <v>255</v>
      </c>
      <c r="E68" s="12"/>
      <c r="F68" s="33" t="s">
        <v>703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>
        <v>3087.4</v>
      </c>
      <c r="W68" s="34">
        <v>3087.4</v>
      </c>
      <c r="X68" s="34">
        <v>7131.9</v>
      </c>
      <c r="Y68" s="34">
        <v>7011.9</v>
      </c>
      <c r="Z68" s="34"/>
      <c r="AA68" s="34">
        <v>7011.9</v>
      </c>
      <c r="AB68" s="34">
        <v>7011.9</v>
      </c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/>
      <c r="D69" s="11" t="s">
        <v>706</v>
      </c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25.5" customHeight="1">
      <c r="A70" s="5"/>
      <c r="B70" s="18"/>
      <c r="C70" s="28"/>
      <c r="D70" s="11" t="s">
        <v>1</v>
      </c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47"/>
      <c r="W70" s="34"/>
      <c r="X70" s="47"/>
      <c r="Y70" s="47"/>
      <c r="Z70" s="47"/>
      <c r="AA70" s="47"/>
      <c r="AB70" s="47"/>
      <c r="AC70" s="47"/>
      <c r="AD70" s="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7"/>
      <c r="C71" s="16"/>
      <c r="D71" s="11" t="s">
        <v>460</v>
      </c>
      <c r="E71" s="12"/>
      <c r="F71" s="3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/>
      <c r="W71" s="34"/>
      <c r="X71" s="34"/>
      <c r="Y71" s="34"/>
      <c r="Z71" s="34"/>
      <c r="AA71" s="34"/>
      <c r="AB71" s="34"/>
      <c r="AC71" s="13"/>
      <c r="AD71" s="8"/>
      <c r="AE71" s="1"/>
      <c r="AF71" s="1" t="s">
        <v>1082</v>
      </c>
      <c r="AG71" s="1" t="s">
        <v>1083</v>
      </c>
      <c r="AH71" s="1" t="s">
        <v>1084</v>
      </c>
      <c r="AI71" s="1" t="s">
        <v>1085</v>
      </c>
      <c r="AJ71" s="1" t="s">
        <v>1086</v>
      </c>
      <c r="AK71" s="1" t="s">
        <v>1087</v>
      </c>
      <c r="AL71" s="1" t="s">
        <v>1088</v>
      </c>
      <c r="AM71" s="1" t="s">
        <v>1089</v>
      </c>
      <c r="AN71" s="1" t="s">
        <v>1090</v>
      </c>
      <c r="AO71" s="1" t="s">
        <v>1091</v>
      </c>
      <c r="AP71" s="1" t="s">
        <v>147</v>
      </c>
      <c r="AQ71" s="1" t="s">
        <v>148</v>
      </c>
      <c r="AR71" s="1" t="s">
        <v>149</v>
      </c>
      <c r="AS71" s="1" t="s">
        <v>150</v>
      </c>
      <c r="AT71" s="1" t="s">
        <v>151</v>
      </c>
      <c r="AU71" s="1" t="s">
        <v>152</v>
      </c>
      <c r="AV71" s="1" t="s">
        <v>153</v>
      </c>
      <c r="AW71" s="1"/>
      <c r="AX71" s="1"/>
      <c r="AY71" s="1"/>
      <c r="AZ71" s="1"/>
    </row>
    <row r="72" spans="1:52" ht="99.75" customHeight="1">
      <c r="A72" s="1"/>
      <c r="B72" s="17"/>
      <c r="C72" s="41" t="s">
        <v>444</v>
      </c>
      <c r="D72" s="38" t="s">
        <v>870</v>
      </c>
      <c r="E72" s="41" t="s">
        <v>871</v>
      </c>
      <c r="F72" s="42" t="s">
        <v>762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39">
        <v>2631.3</v>
      </c>
      <c r="W72" s="39">
        <v>2631.3</v>
      </c>
      <c r="X72" s="39">
        <v>3217.3</v>
      </c>
      <c r="Y72" s="34">
        <v>2604.6</v>
      </c>
      <c r="Z72" s="39"/>
      <c r="AA72" s="34">
        <v>2604.6</v>
      </c>
      <c r="AB72" s="34">
        <v>2604.6</v>
      </c>
      <c r="AC72" s="43"/>
      <c r="AD72" s="8"/>
      <c r="AE72" s="1"/>
      <c r="AF72" s="1" t="s">
        <v>872</v>
      </c>
      <c r="AG72" s="1" t="s">
        <v>873</v>
      </c>
      <c r="AH72" s="1" t="s">
        <v>874</v>
      </c>
      <c r="AI72" s="1" t="s">
        <v>875</v>
      </c>
      <c r="AJ72" s="1" t="s">
        <v>876</v>
      </c>
      <c r="AK72" s="1" t="s">
        <v>877</v>
      </c>
      <c r="AL72" s="1" t="s">
        <v>878</v>
      </c>
      <c r="AM72" s="1" t="s">
        <v>879</v>
      </c>
      <c r="AN72" s="1" t="s">
        <v>880</v>
      </c>
      <c r="AO72" s="1" t="s">
        <v>881</v>
      </c>
      <c r="AP72" s="1" t="s">
        <v>882</v>
      </c>
      <c r="AQ72" s="1" t="s">
        <v>999</v>
      </c>
      <c r="AR72" s="1" t="s">
        <v>1000</v>
      </c>
      <c r="AS72" s="1" t="s">
        <v>1001</v>
      </c>
      <c r="AT72" s="1" t="s">
        <v>1002</v>
      </c>
      <c r="AU72" s="1" t="s">
        <v>1003</v>
      </c>
      <c r="AV72" s="1" t="s">
        <v>1004</v>
      </c>
      <c r="AW72" s="1"/>
      <c r="AX72" s="1"/>
      <c r="AY72" s="1"/>
      <c r="AZ72" s="1"/>
    </row>
    <row r="73" spans="1:52" ht="12.75">
      <c r="A73" s="1"/>
      <c r="B73" s="18"/>
      <c r="C73" s="16"/>
      <c r="D73" s="11" t="s">
        <v>460</v>
      </c>
      <c r="E73" s="12"/>
      <c r="F73" s="3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4"/>
      <c r="W73" s="34"/>
      <c r="X73" s="34"/>
      <c r="Y73" s="34"/>
      <c r="Z73" s="34"/>
      <c r="AA73" s="34"/>
      <c r="AB73" s="40"/>
      <c r="AC73" s="13"/>
      <c r="AD73" s="8"/>
      <c r="AE73" s="1"/>
      <c r="AF73" s="1" t="s">
        <v>2</v>
      </c>
      <c r="AG73" s="1" t="s">
        <v>3</v>
      </c>
      <c r="AH73" s="1" t="s">
        <v>859</v>
      </c>
      <c r="AI73" s="1" t="s">
        <v>860</v>
      </c>
      <c r="AJ73" s="1" t="s">
        <v>861</v>
      </c>
      <c r="AK73" s="1" t="s">
        <v>862</v>
      </c>
      <c r="AL73" s="1" t="s">
        <v>863</v>
      </c>
      <c r="AM73" s="1" t="s">
        <v>864</v>
      </c>
      <c r="AN73" s="1" t="s">
        <v>865</v>
      </c>
      <c r="AO73" s="1" t="s">
        <v>866</v>
      </c>
      <c r="AP73" s="1" t="s">
        <v>867</v>
      </c>
      <c r="AQ73" s="1" t="s">
        <v>868</v>
      </c>
      <c r="AR73" s="1" t="s">
        <v>513</v>
      </c>
      <c r="AS73" s="1" t="s">
        <v>258</v>
      </c>
      <c r="AT73" s="1" t="s">
        <v>521</v>
      </c>
      <c r="AU73" s="1" t="s">
        <v>983</v>
      </c>
      <c r="AV73" s="1" t="s">
        <v>984</v>
      </c>
      <c r="AW73" s="1"/>
      <c r="AX73" s="1"/>
      <c r="AY73" s="1"/>
      <c r="AZ73" s="1"/>
    </row>
    <row r="74" spans="1:52" ht="148.5" customHeight="1">
      <c r="A74" s="1"/>
      <c r="B74" s="19"/>
      <c r="C74" s="28" t="s">
        <v>445</v>
      </c>
      <c r="D74" s="11" t="s">
        <v>290</v>
      </c>
      <c r="E74" s="12" t="s">
        <v>985</v>
      </c>
      <c r="F74" s="33" t="s">
        <v>1078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>
        <f>17366.5-426</f>
        <v>16940.5</v>
      </c>
      <c r="W74" s="36">
        <f>10855.9-325.1</f>
        <v>10530.8</v>
      </c>
      <c r="X74" s="34">
        <f>19037.9-4000</f>
        <v>15037.900000000001</v>
      </c>
      <c r="Y74" s="34">
        <f>1500+2641.5+1960+980+750+432.2-443</f>
        <v>7820.700000000001</v>
      </c>
      <c r="Z74" s="34"/>
      <c r="AA74" s="34">
        <f>1500+2641.5+1960+980+800+432.2-443</f>
        <v>7870.700000000001</v>
      </c>
      <c r="AB74" s="40">
        <f>AA74*1.06</f>
        <v>8342.942000000001</v>
      </c>
      <c r="AC74" s="13"/>
      <c r="AD74" s="8"/>
      <c r="AE74" s="1"/>
      <c r="AF74" s="1" t="s">
        <v>986</v>
      </c>
      <c r="AG74" s="1" t="s">
        <v>987</v>
      </c>
      <c r="AH74" s="1" t="s">
        <v>988</v>
      </c>
      <c r="AI74" s="1" t="s">
        <v>989</v>
      </c>
      <c r="AJ74" s="1" t="s">
        <v>990</v>
      </c>
      <c r="AK74" s="1" t="s">
        <v>991</v>
      </c>
      <c r="AL74" s="1" t="s">
        <v>992</v>
      </c>
      <c r="AM74" s="1" t="s">
        <v>993</v>
      </c>
      <c r="AN74" s="1" t="s">
        <v>994</v>
      </c>
      <c r="AO74" s="1" t="s">
        <v>995</v>
      </c>
      <c r="AP74" s="1" t="s">
        <v>996</v>
      </c>
      <c r="AQ74" s="1" t="s">
        <v>997</v>
      </c>
      <c r="AR74" s="1" t="s">
        <v>998</v>
      </c>
      <c r="AS74" s="1" t="s">
        <v>1093</v>
      </c>
      <c r="AT74" s="1" t="s">
        <v>1094</v>
      </c>
      <c r="AU74" s="1" t="s">
        <v>1095</v>
      </c>
      <c r="AV74" s="1" t="s">
        <v>1096</v>
      </c>
      <c r="AW74" s="1"/>
      <c r="AX74" s="1"/>
      <c r="AY74" s="1"/>
      <c r="AZ74" s="1"/>
    </row>
    <row r="75" spans="1:52" ht="12.75">
      <c r="A75" s="1"/>
      <c r="B75" s="19"/>
      <c r="C75" s="16"/>
      <c r="D75" s="11" t="s">
        <v>460</v>
      </c>
      <c r="E75" s="12"/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40"/>
      <c r="AC75" s="13"/>
      <c r="AD75" s="8"/>
      <c r="AE75" s="1"/>
      <c r="AF75" s="1" t="s">
        <v>1097</v>
      </c>
      <c r="AG75" s="1" t="s">
        <v>1098</v>
      </c>
      <c r="AH75" s="1" t="s">
        <v>1099</v>
      </c>
      <c r="AI75" s="1" t="s">
        <v>179</v>
      </c>
      <c r="AJ75" s="1" t="s">
        <v>180</v>
      </c>
      <c r="AK75" s="1" t="s">
        <v>181</v>
      </c>
      <c r="AL75" s="1" t="s">
        <v>519</v>
      </c>
      <c r="AM75" s="1" t="s">
        <v>520</v>
      </c>
      <c r="AN75" s="1" t="s">
        <v>141</v>
      </c>
      <c r="AO75" s="1" t="s">
        <v>142</v>
      </c>
      <c r="AP75" s="1" t="s">
        <v>143</v>
      </c>
      <c r="AQ75" s="1" t="s">
        <v>523</v>
      </c>
      <c r="AR75" s="1" t="s">
        <v>524</v>
      </c>
      <c r="AS75" s="1" t="s">
        <v>525</v>
      </c>
      <c r="AT75" s="1" t="s">
        <v>526</v>
      </c>
      <c r="AU75" s="1" t="s">
        <v>226</v>
      </c>
      <c r="AV75" s="1" t="s">
        <v>227</v>
      </c>
      <c r="AW75" s="1"/>
      <c r="AX75" s="1"/>
      <c r="AY75" s="1"/>
      <c r="AZ75" s="1"/>
    </row>
    <row r="76" spans="1:52" ht="29.25" customHeight="1">
      <c r="A76" s="1"/>
      <c r="B76" s="19"/>
      <c r="C76" s="28"/>
      <c r="D76" s="10" t="s">
        <v>228</v>
      </c>
      <c r="E76" s="27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>
        <f>V10+V53+V72+V74</f>
        <v>526433.71</v>
      </c>
      <c r="W76" s="34">
        <f>W10+W53+W72+W74</f>
        <v>438013.1</v>
      </c>
      <c r="X76" s="34">
        <f>X10+X53+X72+X74</f>
        <v>420550.50000000006</v>
      </c>
      <c r="Y76" s="34">
        <f>Y10+Y53+Y72+Y74</f>
        <v>281656.1</v>
      </c>
      <c r="Z76" s="34"/>
      <c r="AA76" s="34">
        <f>AA10+AA53+AA72+AA74</f>
        <v>292546.66</v>
      </c>
      <c r="AB76" s="34">
        <f>AB10+AB53+AB72+AB74</f>
        <v>306737.37159999995</v>
      </c>
      <c r="AC76" s="34"/>
      <c r="AD76" s="8"/>
      <c r="AE76" s="1"/>
      <c r="AF76" s="1" t="s">
        <v>229</v>
      </c>
      <c r="AG76" s="1" t="s">
        <v>230</v>
      </c>
      <c r="AH76" s="1" t="s">
        <v>231</v>
      </c>
      <c r="AI76" s="1" t="s">
        <v>232</v>
      </c>
      <c r="AJ76" s="1" t="s">
        <v>233</v>
      </c>
      <c r="AK76" s="1" t="s">
        <v>234</v>
      </c>
      <c r="AL76" s="1" t="s">
        <v>235</v>
      </c>
      <c r="AM76" s="1" t="s">
        <v>838</v>
      </c>
      <c r="AN76" s="1" t="s">
        <v>839</v>
      </c>
      <c r="AO76" s="1" t="s">
        <v>223</v>
      </c>
      <c r="AP76" s="1" t="s">
        <v>224</v>
      </c>
      <c r="AQ76" s="1" t="s">
        <v>225</v>
      </c>
      <c r="AR76" s="1" t="s">
        <v>560</v>
      </c>
      <c r="AS76" s="1" t="s">
        <v>561</v>
      </c>
      <c r="AT76" s="1" t="s">
        <v>562</v>
      </c>
      <c r="AU76" s="1" t="s">
        <v>563</v>
      </c>
      <c r="AV76" s="1" t="s">
        <v>564</v>
      </c>
      <c r="AW76" s="1"/>
      <c r="AX76" s="1"/>
      <c r="AY76" s="1"/>
      <c r="AZ76" s="1"/>
    </row>
    <row r="77" spans="1:52" ht="13.5" customHeight="1">
      <c r="A77" s="1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53" t="s">
        <v>1055</v>
      </c>
      <c r="D80" s="53"/>
      <c r="E80" s="53"/>
      <c r="F80" s="53"/>
      <c r="G80" s="53"/>
      <c r="H80" s="53"/>
      <c r="I80" s="53"/>
      <c r="J80" s="5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53" t="s">
        <v>1056</v>
      </c>
      <c r="D81" s="53"/>
      <c r="E81" s="53"/>
      <c r="F81" s="53"/>
      <c r="G81" s="53"/>
      <c r="H81" s="53"/>
      <c r="I81" s="53"/>
      <c r="J81" s="5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6:29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</sheetData>
  <mergeCells count="18">
    <mergeCell ref="AA2:AC3"/>
    <mergeCell ref="L6:O6"/>
    <mergeCell ref="P6:S6"/>
    <mergeCell ref="Z6:AB6"/>
    <mergeCell ref="T6:T7"/>
    <mergeCell ref="U6:W6"/>
    <mergeCell ref="X6:X7"/>
    <mergeCell ref="Y6:Y7"/>
    <mergeCell ref="C80:J80"/>
    <mergeCell ref="C81:J81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Skyna</cp:lastModifiedBy>
  <cp:lastPrinted>2012-05-30T07:17:33Z</cp:lastPrinted>
  <dcterms:created xsi:type="dcterms:W3CDTF">2007-07-27T06:36:16Z</dcterms:created>
  <dcterms:modified xsi:type="dcterms:W3CDTF">2012-11-26T11:11:15Z</dcterms:modified>
  <cp:category/>
  <cp:version/>
  <cp:contentType/>
  <cp:contentStatus/>
</cp:coreProperties>
</file>